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ENERO 2022" sheetId="15" r:id="rId1"/>
    <sheet name="Hoja1" sheetId="16" r:id="rId2"/>
  </sheets>
  <calcPr calcId="162913"/>
</workbook>
</file>

<file path=xl/calcChain.xml><?xml version="1.0" encoding="utf-8"?>
<calcChain xmlns="http://schemas.openxmlformats.org/spreadsheetml/2006/main">
  <c r="F335" i="15" l="1"/>
  <c r="F334" i="15"/>
  <c r="F333" i="15"/>
  <c r="AB326" i="15"/>
  <c r="Z326" i="15"/>
  <c r="X326" i="15"/>
  <c r="V326" i="15"/>
  <c r="T326" i="15"/>
  <c r="R326" i="15"/>
  <c r="P326" i="15"/>
  <c r="N326" i="15"/>
  <c r="L326" i="15"/>
  <c r="J326" i="15"/>
  <c r="H326" i="15"/>
  <c r="F326" i="15"/>
  <c r="F336" i="15" l="1"/>
  <c r="F9" i="16"/>
  <c r="E9" i="16"/>
  <c r="D9" i="16"/>
  <c r="C9" i="16"/>
  <c r="D137" i="15" l="1"/>
  <c r="L229" i="15" l="1"/>
  <c r="J229" i="15"/>
  <c r="H229" i="15" l="1"/>
  <c r="F229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E96" i="15" s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7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<sst xmlns="http://schemas.openxmlformats.org/spreadsheetml/2006/main" count="620" uniqueCount="163">
  <si>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</si>
  <si>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</si>
  <si>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</si>
  <si>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</si>
  <si>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</si>
  <si>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</si>
  <si>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</si>
  <si>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</si>
  <si>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</si>
  <si>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</si>
  <si>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</si>
  <si>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</si>
  <si>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</si>
  <si>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</si>
  <si>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</si>
  <si>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</si>
  <si>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</si>
  <si>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</si>
  <si>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</si>
  <si>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</si>
  <si>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</si>
  <si>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</si>
  <si>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</si>
  <si>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</si>
  <si>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</si>
  <si>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</si>
  <si>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</si>
  <si>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</si>
  <si>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</si>
  <si>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</si>
  <si>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</si>
  <si>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</si>
  <si>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</si>
  <si>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</si>
  <si>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</si>
  <si>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</si>
  <si>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</si>
  <si>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</si>
  <si>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</si>
  <si>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</si>
  <si>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</si>
  <si>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</si>
  <si>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</si>
  <si>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</si>
  <si>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</si>
  <si>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</si>
  <si>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</si>
  <si>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</si>
  <si>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</si>
  <si>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</si>
  <si>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</si>
  <si>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</si>
  <si>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</si>
  <si>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</si>
  <si>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</si>
  <si>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</si>
  <si>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</si>
  <si>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</si>
  <si>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</si>
  <si>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</si>
  <si>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</si>
  <si>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</si>
  <si>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</si>
  <si>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</si>
  <si>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</si>
  <si>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</si>
  <si>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</si>
  <si>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</si>
  <si>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</si>
  <si>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</si>
  <si>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</si>
  <si>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</si>
  <si>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</si>
  <si>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</si>
  <si>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</si>
  <si>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</si>
  <si>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</si>
  <si>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</si>
  <si>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</si>
  <si>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</si>
  <si>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</si>
  <si>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</si>
  <si>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</si>
  <si>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</si>
  <si>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</si>
  <si>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</si>
  <si>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</si>
  <si>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</si>
  <si>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</si>
  <si>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</si>
  <si>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</si>
  <si>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</si>
  <si>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</si>
  <si>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</si>
  <si>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</si>
  <si>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</si>
  <si>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</si>
  <si>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</si>
  <si>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</si>
  <si>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</si>
  <si>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</si>
  <si>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</si>
  <si>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</si>
  <si>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</si>
  <si>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</si>
  <si>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</si>
  <si>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</si>
  <si>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</si>
  <si>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</si>
  <si>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</si>
  <si>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</si>
  <si>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</si>
  <si>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</si>
  <si>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</si>
  <si>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</si>
  <si>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</si>
  <si>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</si>
  <si>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</si>
  <si>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</si>
  <si>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</si>
  <si>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</si>
  <si>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</si>
  <si>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</si>
  <si>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</si>
  <si>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</si>
  <si>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</si>
  <si>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</si>
  <si>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</si>
  <si>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</si>
  <si>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</si>
  <si>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</si>
  <si>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</si>
  <si>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</si>
  <si>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</si>
  <si>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</si>
  <si>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</si>
  <si>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</si>
  <si>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</si>
  <si>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</si>
  <si>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</si>
  <si>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</si>
  <si>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</si>
  <si>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</si>
  <si>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</si>
  <si>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</si>
  <si>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</si>
  <si>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</si>
  <si>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</si>
  <si>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</si>
  <si>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</si>
  <si>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</si>
  <si>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</si>
  <si>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</si>
  <si>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</si>
  <si>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</si>
  <si>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PLANEACIN Y COBERTURA</t>
  </si>
  <si>
    <t>PROCESOS JUDICIALES Y TUTELAS</t>
  </si>
  <si>
    <t>ENTES DE CONTROL</t>
  </si>
  <si>
    <t>DERECHOS DE PETICION</t>
  </si>
  <si>
    <t>TIPO DOCUMENTAL</t>
  </si>
  <si>
    <t>PQR RADICADOS POR  TIPO DOCUMENTAL  MES A MES</t>
  </si>
  <si>
    <t xml:space="preserve">TIPO DOCUMENTAL </t>
  </si>
  <si>
    <t>TOTAL PQR RADICADOS POR  TIPO DOCUMENTAL 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</si>
</sst>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8" fillId="4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1" fillId="5" borderId="3" xfId="0" applyFont="1" applyFill="1" applyBorder="1" applyAlignment="1" applyProtection="1">
      <alignment vertical="center" wrapText="1"/>
    </xf>
    <xf numFmtId="0" fontId="21" fillId="5" borderId="7" xfId="0" applyFont="1" applyFill="1" applyBorder="1" applyAlignment="1" applyProtection="1">
      <alignment vertical="center" wrapText="1"/>
    </xf>
    <xf numFmtId="0" fontId="21" fillId="5" borderId="4" xfId="0" applyFont="1" applyFill="1" applyBorder="1" applyAlignment="1" applyProtection="1">
      <alignment vertical="center" wrapText="1"/>
    </xf>
    <xf numFmtId="0" fontId="21" fillId="5" borderId="9" xfId="0" applyFont="1" applyFill="1" applyBorder="1" applyAlignment="1" applyProtection="1">
      <alignment vertical="center" wrapText="1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</xf>
    <xf numFmtId="1" fontId="2" fillId="5" borderId="25" xfId="0" applyNumberFormat="1" applyFont="1" applyFill="1" applyBorder="1" applyAlignment="1" applyProtection="1">
      <alignment horizontal="center" vertical="center"/>
      <protection locked="0"/>
    </xf>
    <xf numFmtId="1" fontId="2" fillId="5" borderId="25" xfId="0" applyNumberFormat="1" applyFont="1" applyFill="1" applyBorder="1" applyAlignment="1" applyProtection="1">
      <alignment horizontal="center" vertical="center"/>
    </xf>
    <xf numFmtId="0" fontId="14" fillId="5" borderId="12" xfId="0" applyFont="1" applyFill="1" applyBorder="1" applyAlignment="1" applyProtection="1">
      <alignment horizontal="left"/>
    </xf>
    <xf numFmtId="0" fontId="14" fillId="5" borderId="13" xfId="0" applyFont="1" applyFill="1" applyBorder="1" applyAlignment="1" applyProtection="1">
      <alignment horizontal="left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1" fillId="5" borderId="14" xfId="0" applyFont="1" applyFill="1" applyBorder="1" applyAlignment="1" applyProtection="1">
      <alignment horizontal="left"/>
    </xf>
    <xf numFmtId="0" fontId="1" fillId="5" borderId="15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</xf>
    <xf numFmtId="0" fontId="0" fillId="5" borderId="22" xfId="0" applyFill="1" applyBorder="1" applyAlignment="1" applyProtection="1">
      <alignment horizontal="center"/>
    </xf>
    <xf numFmtId="0" fontId="2" fillId="5" borderId="60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1" fillId="5" borderId="59" xfId="0" applyFont="1" applyFill="1" applyBorder="1" applyAlignment="1" applyProtection="1">
      <alignment horizontal="center"/>
    </xf>
    <xf numFmtId="0" fontId="21" fillId="5" borderId="60" xfId="0" applyFont="1" applyFill="1" applyBorder="1" applyAlignment="1" applyProtection="1">
      <alignment horizontal="center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21" fillId="5" borderId="45" xfId="0" applyFont="1" applyFill="1" applyBorder="1" applyAlignment="1" applyProtection="1">
      <alignment horizontal="center" vertical="center" wrapText="1"/>
    </xf>
    <xf numFmtId="0" fontId="21" fillId="5" borderId="46" xfId="0" applyFont="1" applyFill="1" applyBorder="1" applyAlignment="1" applyProtection="1">
      <alignment horizontal="center" vertical="center" wrapText="1"/>
    </xf>
    <xf numFmtId="0" fontId="21" fillId="5" borderId="47" xfId="0" applyFont="1" applyFill="1" applyBorder="1" applyAlignment="1" applyProtection="1">
      <alignment horizontal="center" vertical="center" wrapText="1"/>
    </xf>
    <xf numFmtId="0" fontId="21" fillId="5" borderId="24" xfId="0" applyFont="1" applyFill="1" applyBorder="1" applyAlignment="1" applyProtection="1">
      <alignment horizontal="center" vertical="center" wrapText="1"/>
    </xf>
    <xf numFmtId="0" fontId="21" fillId="5" borderId="27" xfId="0" applyFont="1" applyFill="1" applyBorder="1" applyAlignment="1" applyProtection="1">
      <alignment horizontal="center" vertical="center" wrapText="1"/>
    </xf>
    <xf numFmtId="0" fontId="21" fillId="5" borderId="23" xfId="0" applyFont="1" applyFill="1" applyBorder="1" applyAlignment="1" applyProtection="1">
      <alignment horizontal="center" vertical="center" wrapText="1"/>
    </xf>
    <xf numFmtId="0" fontId="21" fillId="5" borderId="10" xfId="0" applyFont="1" applyFill="1" applyBorder="1" applyAlignment="1" applyProtection="1">
      <alignment horizontal="center"/>
    </xf>
    <xf numFmtId="0" fontId="21" fillId="5" borderId="11" xfId="0" applyFont="1" applyFill="1" applyBorder="1" applyAlignment="1" applyProtection="1">
      <alignment horizontal="center"/>
    </xf>
    <xf numFmtId="0" fontId="2" fillId="5" borderId="11" xfId="0" applyFont="1" applyFill="1" applyBorder="1" applyAlignment="1" applyProtection="1">
      <alignment horizontal="center"/>
    </xf>
    <xf numFmtId="0" fontId="2" fillId="5" borderId="16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40" xfId="0" applyFill="1" applyBorder="1" applyAlignment="1" applyProtection="1">
      <alignment horizontal="center"/>
      <protection locked="0"/>
    </xf>
    <xf numFmtId="0" fontId="0" fillId="5" borderId="41" xfId="0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21" fillId="5" borderId="12" xfId="0" applyFont="1" applyFill="1" applyBorder="1" applyAlignment="1" applyProtection="1">
      <alignment horizontal="center"/>
    </xf>
    <xf numFmtId="0" fontId="21" fillId="5" borderId="13" xfId="0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center" vertical="center"/>
    </xf>
    <xf numFmtId="0" fontId="6" fillId="5" borderId="17" xfId="0" applyFont="1" applyFill="1" applyBorder="1" applyAlignment="1" applyProtection="1">
      <alignment horizontal="center" vertical="center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5" borderId="59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6" fillId="5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1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 wrapText="1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22" xfId="0" applyFill="1" applyBorder="1" applyAlignment="1" applyProtection="1">
      <alignment horizontal="center"/>
      <protection locked="0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0" fontId="6" fillId="5" borderId="65" xfId="0" applyFont="1" applyFill="1" applyBorder="1" applyAlignment="1" applyProtection="1">
      <alignment horizontal="center" vertical="center"/>
    </xf>
    <xf numFmtId="0" fontId="6" fillId="5" borderId="60" xfId="0" applyFont="1" applyFill="1" applyBorder="1" applyAlignment="1" applyProtection="1">
      <alignment horizontal="center" vertic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5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0" fontId="6" fillId="5" borderId="59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5" borderId="52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5" borderId="47" xfId="0" applyFont="1" applyFill="1" applyBorder="1" applyAlignment="1" applyProtection="1">
      <alignment horizontal="center"/>
    </xf>
    <xf numFmtId="0" fontId="1" fillId="5" borderId="13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22" fillId="5" borderId="64" xfId="0" applyFont="1" applyFill="1" applyBorder="1" applyAlignment="1" applyProtection="1">
      <alignment horizont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2022'!$D$66:$D$77</c:f>
              <c:numCache>
                <c:formatCode>General</c:formatCode>
                <c:ptCount val="12"/>
                <c:pt idx="0">
                  <c:v>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'ENERO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2022'!$D$82:$D$93</c:f>
              <c:numCache>
                <c:formatCode>General</c:formatCode>
                <c:ptCount val="12"/>
                <c:pt idx="0">
                  <c:v>2168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'ENERO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2022'!$D$102:$D$113</c:f>
              <c:numCache>
                <c:formatCode>0.00%</c:formatCode>
                <c:ptCount val="12"/>
                <c:pt idx="0">
                  <c:v>0.90290000000000004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'ENERO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2022'!$D$120:$D$131</c:f>
              <c:numCache>
                <c:formatCode>General</c:formatCode>
                <c:ptCount val="12"/>
                <c:pt idx="0">
                  <c:v>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'ENERO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2022'!$D$137:$D$148</c:f>
              <c:numCache>
                <c:formatCode>General</c:formatCode>
                <c:ptCount val="12"/>
                <c:pt idx="0">
                  <c:v>2168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'ENERO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'ENERO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2022'!$D$155:$D$166</c:f>
              <c:numCache>
                <c:formatCode>General</c:formatCode>
                <c:ptCount val="12"/>
                <c:pt idx="0">
                  <c:v>1978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'ENERO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'ENERO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'ENERO 2022'!$F$307:$F$312</c:f>
              <c:numCache>
                <c:formatCode>General</c:formatCode>
                <c:ptCount val="6"/>
                <c:pt idx="0">
                  <c:v>0</c:v>
                </c:pt>
                <c:pt idx="1">
                  <c:v>1523</c:v>
                </c:pt>
                <c:pt idx="2">
                  <c:v>0</c:v>
                </c:pt>
                <c:pt idx="3">
                  <c:v>0</c:v>
                </c:pt>
                <c:pt idx="4">
                  <c:v>645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0578480546873965"/>
          <c:y val="0.90442830601491031"/>
          <c:w val="0.60976911093266772"/>
          <c:h val="6.2913874644546203E-2"/>
        </c:manualLayout>
      </c:layout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'ENERO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'ENERO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'ENERO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'ENERO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'ENERO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'ENERO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'ENERO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'ENERO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'ENERO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'ENERO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'ENERO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'ENERO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'ENERO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'ENERO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'ENERO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'ENERO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'ENERO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'ENERO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'ENERO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'ENERO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'ENERO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2022'!$F$189:$F$196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557</c:v>
                </c:pt>
                <c:pt idx="4">
                  <c:v>12</c:v>
                </c:pt>
                <c:pt idx="5">
                  <c:v>23</c:v>
                </c:pt>
                <c:pt idx="6">
                  <c:v>0</c:v>
                </c:pt>
                <c:pt idx="7">
                  <c:v>1576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TIPO DOCUMENTAL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'ENERO 2022'!$B$333</c:f>
              <c:strCache>
                <c:ptCount val="1"/>
                <c:pt idx="0">
                  <c:v>PROCESOS JUDICIALES Y TUTELAS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'ENERO 2022'!$C$333:$G$333</c:f>
              <c:numCache>
                <c:formatCode>General</c:formatCode>
                <c:ptCount val="5"/>
                <c:pt idx="3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3-49DA-8D48-5EA720F0D20A}"/>
            </c:ext>
          </c:extLst>
        </c:ser>
        <c:ser>
          <c:idx val="1"/>
          <c:order val="1"/>
          <c:tx>
            <c:strRef>
              <c:f>'ENERO 2022'!$B$334</c:f>
              <c:strCache>
                <c:ptCount val="1"/>
                <c:pt idx="0">
                  <c:v>ENTES DE CONTROL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'ENERO 2022'!$C$334:$G$334</c:f>
              <c:numCache>
                <c:formatCode>General</c:formatCode>
                <c:ptCount val="5"/>
                <c:pt idx="3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73-49DA-8D48-5EA720F0D20A}"/>
            </c:ext>
          </c:extLst>
        </c:ser>
        <c:ser>
          <c:idx val="2"/>
          <c:order val="2"/>
          <c:tx>
            <c:strRef>
              <c:f>'ENERO 2022'!$B$335</c:f>
              <c:strCache>
                <c:ptCount val="1"/>
                <c:pt idx="0">
                  <c:v>DERECHOS DE PETICION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'ENERO 2022'!$C$335:$G$335</c:f>
              <c:numCache>
                <c:formatCode>General</c:formatCode>
                <c:ptCount val="5"/>
                <c:pt idx="3">
                  <c:v>1986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73-49DA-8D48-5EA720F0D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9"/>
        <c:overlap val="-27"/>
        <c:axId val="946289408"/>
        <c:axId val="946286912"/>
      </c:barChart>
      <c:catAx>
        <c:axId val="9462894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6912"/>
        <c:crosses val="autoZero"/>
        <c:auto val="1"/>
        <c:lblAlgn val="ctr"/>
        <c:lblOffset val="100"/>
        <c:noMultiLvlLbl val="0"/>
      </c:catAx>
      <c:valAx>
        <c:axId val="946286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9408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0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SACV2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608" y="2163196"/>
          <a:ext cx="2742180" cy="275884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083" y="4785632"/>
          <a:ext cx="5155066" cy="24731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133" y="10010775"/>
          <a:ext cx="5126491" cy="251392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 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4</xdr:col>
      <xdr:colOff>779008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  <xdr:twoCellAnchor>
    <xdr:from>
      <xdr:col>1</xdr:col>
      <xdr:colOff>3005</xdr:colOff>
      <xdr:row>326</xdr:row>
      <xdr:rowOff>42522</xdr:rowOff>
    </xdr:from>
    <xdr:to>
      <xdr:col>28</xdr:col>
      <xdr:colOff>552790</xdr:colOff>
      <xdr:row>326</xdr:row>
      <xdr:rowOff>62764</xdr:rowOff>
    </xdr:to>
    <xdr:cxnSp macro="">
      <xdr:nvCxnSpPr>
        <xdr:cNvPr id="51" name="86 Conector recto">
          <a:extLst/>
        </xdr:cNvPr>
        <xdr:cNvCxnSpPr/>
      </xdr:nvCxnSpPr>
      <xdr:spPr>
        <a:xfrm flipV="1">
          <a:off x="113563" y="51256406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44222</xdr:colOff>
      <xdr:row>328</xdr:row>
      <xdr:rowOff>95420</xdr:rowOff>
    </xdr:from>
    <xdr:to>
      <xdr:col>25</xdr:col>
      <xdr:colOff>331673</xdr:colOff>
      <xdr:row>345</xdr:row>
      <xdr:rowOff>57660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37"/>
  <sheetViews>
    <sheetView showGridLines="0" tabSelected="1" topLeftCell="A310" zoomScale="112" zoomScaleNormal="112" workbookViewId="0">
      <selection activeCell="E341" sqref="E341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12.285156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" style="3" customWidth="1"/>
    <col min="31" max="31" width="35" style="85" customWidth="1"/>
    <col min="32" max="32" width="17" style="85" customWidth="1"/>
    <col min="33" max="36" width="11.42578125" style="85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51" t="s">
        <v>2</v>
      </c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3"/>
      <c r="V16" s="296" t="s">
        <v>55</v>
      </c>
      <c r="W16" s="297"/>
      <c r="X16" s="297"/>
      <c r="Y16" s="297"/>
      <c r="Z16" s="297"/>
      <c r="AA16" s="297"/>
      <c r="AB16" s="297"/>
      <c r="AC16" s="298"/>
    </row>
    <row r="17" spans="2:29" x14ac:dyDescent="0.2">
      <c r="B17" s="256" t="s">
        <v>80</v>
      </c>
      <c r="C17" s="257"/>
      <c r="D17" s="257"/>
      <c r="E17" s="257"/>
      <c r="F17" s="257"/>
      <c r="G17" s="257"/>
      <c r="H17" s="257"/>
      <c r="I17" s="257"/>
      <c r="J17" s="257"/>
      <c r="K17" s="257"/>
      <c r="L17" s="257"/>
      <c r="M17" s="257"/>
      <c r="N17" s="257"/>
      <c r="O17" s="257"/>
      <c r="P17" s="257"/>
      <c r="Q17" s="257"/>
      <c r="R17" s="257"/>
      <c r="S17" s="257"/>
      <c r="T17" s="257"/>
      <c r="U17" s="258"/>
      <c r="V17" s="303">
        <v>44571</v>
      </c>
      <c r="W17" s="304"/>
      <c r="X17" s="304"/>
      <c r="Y17" s="304"/>
      <c r="Z17" s="304"/>
      <c r="AA17" s="304"/>
      <c r="AB17" s="304"/>
      <c r="AC17" s="305"/>
    </row>
    <row r="18" spans="2:29" x14ac:dyDescent="0.2">
      <c r="B18" s="254" t="s">
        <v>4</v>
      </c>
      <c r="C18" s="255"/>
      <c r="D18" s="255"/>
      <c r="E18" s="255"/>
      <c r="F18" s="376"/>
      <c r="G18" s="255" t="s">
        <v>4</v>
      </c>
      <c r="H18" s="255"/>
      <c r="I18" s="255"/>
      <c r="J18" s="255"/>
      <c r="K18" s="255"/>
      <c r="L18" s="255"/>
      <c r="M18" s="315" t="s">
        <v>3</v>
      </c>
      <c r="N18" s="255"/>
      <c r="O18" s="255"/>
      <c r="P18" s="255"/>
      <c r="Q18" s="255"/>
      <c r="R18" s="376"/>
      <c r="S18" s="255" t="s">
        <v>54</v>
      </c>
      <c r="T18" s="255"/>
      <c r="U18" s="255"/>
      <c r="V18" s="255"/>
      <c r="W18" s="255"/>
      <c r="X18" s="255"/>
      <c r="Y18" s="255"/>
      <c r="Z18" s="255"/>
      <c r="AA18" s="255"/>
      <c r="AB18" s="255"/>
      <c r="AC18" s="299"/>
    </row>
    <row r="19" spans="2:29" x14ac:dyDescent="0.2">
      <c r="B19" s="438" t="s">
        <v>83</v>
      </c>
      <c r="C19" s="439"/>
      <c r="D19" s="439"/>
      <c r="E19" s="439"/>
      <c r="F19" s="440"/>
      <c r="G19" s="453" t="s">
        <v>83</v>
      </c>
      <c r="H19" s="439"/>
      <c r="I19" s="439"/>
      <c r="J19" s="439"/>
      <c r="K19" s="439"/>
      <c r="L19" s="440"/>
      <c r="M19" s="380" t="s">
        <v>82</v>
      </c>
      <c r="N19" s="381"/>
      <c r="O19" s="381"/>
      <c r="P19" s="381"/>
      <c r="Q19" s="381"/>
      <c r="R19" s="382"/>
      <c r="S19" s="300" t="s">
        <v>81</v>
      </c>
      <c r="T19" s="301"/>
      <c r="U19" s="301"/>
      <c r="V19" s="301"/>
      <c r="W19" s="301"/>
      <c r="X19" s="301"/>
      <c r="Y19" s="301"/>
      <c r="Z19" s="301"/>
      <c r="AA19" s="301"/>
      <c r="AB19" s="301"/>
      <c r="AC19" s="302"/>
    </row>
    <row r="20" spans="2:29" x14ac:dyDescent="0.2">
      <c r="B20" s="254" t="s">
        <v>5</v>
      </c>
      <c r="C20" s="255"/>
      <c r="D20" s="255"/>
      <c r="E20" s="255"/>
      <c r="F20" s="9"/>
      <c r="G20" s="9"/>
      <c r="H20" s="9"/>
      <c r="I20" s="9"/>
      <c r="J20" s="9"/>
      <c r="K20" s="9"/>
      <c r="L20" s="10"/>
      <c r="M20" s="391" t="s">
        <v>6</v>
      </c>
      <c r="N20" s="392"/>
      <c r="O20" s="392"/>
      <c r="P20" s="392"/>
      <c r="Q20" s="392"/>
      <c r="R20" s="392"/>
      <c r="S20" s="255"/>
      <c r="T20" s="255"/>
      <c r="U20" s="255"/>
      <c r="V20" s="315" t="s">
        <v>27</v>
      </c>
      <c r="W20" s="255"/>
      <c r="X20" s="255"/>
      <c r="Y20" s="255"/>
      <c r="Z20" s="255"/>
      <c r="AA20" s="255"/>
      <c r="AB20" s="255"/>
      <c r="AC20" s="299"/>
    </row>
    <row r="21" spans="2:29" x14ac:dyDescent="0.2">
      <c r="B21" s="456" t="s">
        <v>153</v>
      </c>
      <c r="C21" s="457"/>
      <c r="D21" s="457"/>
      <c r="E21" s="457"/>
      <c r="F21" s="457"/>
      <c r="G21" s="457"/>
      <c r="H21" s="457"/>
      <c r="I21" s="457"/>
      <c r="J21" s="457"/>
      <c r="K21" s="457"/>
      <c r="L21" s="458"/>
      <c r="M21" s="401" t="s">
        <v>144</v>
      </c>
      <c r="N21" s="341"/>
      <c r="O21" s="341"/>
      <c r="P21" s="341"/>
      <c r="Q21" s="341"/>
      <c r="R21" s="341"/>
      <c r="S21" s="341"/>
      <c r="T21" s="341"/>
      <c r="U21" s="341"/>
      <c r="V21" s="398" t="s">
        <v>154</v>
      </c>
      <c r="W21" s="399"/>
      <c r="X21" s="399"/>
      <c r="Y21" s="399"/>
      <c r="Z21" s="399"/>
      <c r="AA21" s="399"/>
      <c r="AB21" s="399"/>
      <c r="AC21" s="400"/>
    </row>
    <row r="22" spans="2:29" x14ac:dyDescent="0.2">
      <c r="B22" s="254" t="s">
        <v>145</v>
      </c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315" t="s">
        <v>6</v>
      </c>
      <c r="N22" s="255"/>
      <c r="O22" s="255"/>
      <c r="P22" s="255"/>
      <c r="Q22" s="255"/>
      <c r="R22" s="255"/>
      <c r="S22" s="255"/>
      <c r="T22" s="255"/>
      <c r="U22" s="255"/>
      <c r="V22" s="312" t="s">
        <v>27</v>
      </c>
      <c r="W22" s="313"/>
      <c r="X22" s="313"/>
      <c r="Y22" s="313"/>
      <c r="Z22" s="313"/>
      <c r="AA22" s="313"/>
      <c r="AB22" s="313"/>
      <c r="AC22" s="314"/>
    </row>
    <row r="23" spans="2:29" ht="13.5" thickBot="1" x14ac:dyDescent="0.25">
      <c r="B23" s="438" t="s">
        <v>84</v>
      </c>
      <c r="C23" s="439"/>
      <c r="D23" s="439"/>
      <c r="E23" s="439"/>
      <c r="F23" s="439"/>
      <c r="G23" s="439"/>
      <c r="H23" s="439"/>
      <c r="I23" s="439"/>
      <c r="J23" s="439"/>
      <c r="K23" s="439"/>
      <c r="L23" s="440"/>
      <c r="M23" s="340" t="s">
        <v>146</v>
      </c>
      <c r="N23" s="341"/>
      <c r="O23" s="341"/>
      <c r="P23" s="341"/>
      <c r="Q23" s="341"/>
      <c r="R23" s="341"/>
      <c r="S23" s="341"/>
      <c r="T23" s="341"/>
      <c r="U23" s="341"/>
      <c r="V23" s="351" t="s">
        <v>147</v>
      </c>
      <c r="W23" s="352"/>
      <c r="X23" s="352"/>
      <c r="Y23" s="352"/>
      <c r="Z23" s="352"/>
      <c r="AA23" s="352"/>
      <c r="AB23" s="352"/>
      <c r="AC23" s="353"/>
    </row>
    <row r="24" spans="2:29" x14ac:dyDescent="0.2">
      <c r="B24" s="254" t="s">
        <v>26</v>
      </c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393" t="s">
        <v>6</v>
      </c>
      <c r="N24" s="297"/>
      <c r="O24" s="297"/>
      <c r="P24" s="297"/>
      <c r="Q24" s="297"/>
      <c r="R24" s="297"/>
      <c r="S24" s="297"/>
      <c r="T24" s="297"/>
      <c r="U24" s="298"/>
      <c r="V24" s="313" t="s">
        <v>27</v>
      </c>
      <c r="W24" s="313"/>
      <c r="X24" s="313"/>
      <c r="Y24" s="313"/>
      <c r="Z24" s="313"/>
      <c r="AA24" s="313"/>
      <c r="AB24" s="313"/>
      <c r="AC24" s="314"/>
    </row>
    <row r="25" spans="2:29" ht="13.5" thickBot="1" x14ac:dyDescent="0.25">
      <c r="B25" s="454" t="s">
        <v>152</v>
      </c>
      <c r="C25" s="455"/>
      <c r="D25" s="455"/>
      <c r="E25" s="455"/>
      <c r="F25" s="455"/>
      <c r="G25" s="455"/>
      <c r="H25" s="455"/>
      <c r="I25" s="455"/>
      <c r="J25" s="455"/>
      <c r="K25" s="455"/>
      <c r="L25" s="455"/>
      <c r="M25" s="342" t="s">
        <v>86</v>
      </c>
      <c r="N25" s="343"/>
      <c r="O25" s="343"/>
      <c r="P25" s="343"/>
      <c r="Q25" s="343"/>
      <c r="R25" s="343"/>
      <c r="S25" s="343"/>
      <c r="T25" s="343"/>
      <c r="U25" s="344"/>
      <c r="V25" s="394" t="s">
        <v>85</v>
      </c>
      <c r="W25" s="394"/>
      <c r="X25" s="394"/>
      <c r="Y25" s="394"/>
      <c r="Z25" s="394"/>
      <c r="AA25" s="394"/>
      <c r="AB25" s="394"/>
      <c r="AC25" s="395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83" t="s">
        <v>7</v>
      </c>
      <c r="C32" s="384"/>
      <c r="D32" s="384"/>
      <c r="E32" s="384"/>
      <c r="F32" s="384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85" t="s">
        <v>41</v>
      </c>
      <c r="C33" s="386"/>
      <c r="D33" s="386"/>
      <c r="E33" s="387"/>
      <c r="F33" s="372" t="s">
        <v>14</v>
      </c>
      <c r="G33" s="373"/>
      <c r="H33" s="374"/>
      <c r="I33" s="372" t="s">
        <v>15</v>
      </c>
      <c r="J33" s="373"/>
      <c r="K33" s="374"/>
      <c r="L33" s="372" t="s">
        <v>16</v>
      </c>
      <c r="M33" s="373"/>
      <c r="N33" s="374"/>
      <c r="O33" s="372" t="s">
        <v>17</v>
      </c>
      <c r="P33" s="373"/>
      <c r="Q33" s="374"/>
      <c r="R33" s="372" t="s">
        <v>18</v>
      </c>
      <c r="S33" s="373"/>
      <c r="T33" s="374"/>
      <c r="U33" s="372" t="s">
        <v>19</v>
      </c>
      <c r="V33" s="373"/>
      <c r="W33" s="374"/>
      <c r="X33" s="333"/>
      <c r="Y33" s="333"/>
      <c r="Z33" s="333"/>
      <c r="AA33" s="15"/>
      <c r="AB33" s="15"/>
      <c r="AC33" s="17"/>
    </row>
    <row r="34" spans="2:29" ht="13.5" customHeight="1" thickBot="1" x14ac:dyDescent="0.25">
      <c r="B34" s="388"/>
      <c r="C34" s="389"/>
      <c r="D34" s="389"/>
      <c r="E34" s="390"/>
      <c r="F34" s="99" t="s">
        <v>36</v>
      </c>
      <c r="G34" s="100" t="s">
        <v>35</v>
      </c>
      <c r="H34" s="101" t="s">
        <v>40</v>
      </c>
      <c r="I34" s="99" t="s">
        <v>36</v>
      </c>
      <c r="J34" s="100" t="s">
        <v>35</v>
      </c>
      <c r="K34" s="101" t="s">
        <v>40</v>
      </c>
      <c r="L34" s="99" t="s">
        <v>36</v>
      </c>
      <c r="M34" s="100" t="s">
        <v>35</v>
      </c>
      <c r="N34" s="101" t="s">
        <v>40</v>
      </c>
      <c r="O34" s="99" t="s">
        <v>36</v>
      </c>
      <c r="P34" s="100" t="s">
        <v>35</v>
      </c>
      <c r="Q34" s="101" t="s">
        <v>40</v>
      </c>
      <c r="R34" s="99" t="s">
        <v>36</v>
      </c>
      <c r="S34" s="100" t="s">
        <v>35</v>
      </c>
      <c r="T34" s="101" t="s">
        <v>40</v>
      </c>
      <c r="U34" s="99" t="s">
        <v>36</v>
      </c>
      <c r="V34" s="100" t="s">
        <v>35</v>
      </c>
      <c r="W34" s="101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442" t="s">
        <v>32</v>
      </c>
      <c r="C35" s="443"/>
      <c r="D35" s="443"/>
      <c r="E35" s="47"/>
      <c r="F35" s="22">
        <v>1</v>
      </c>
      <c r="G35" s="23"/>
      <c r="H35" s="50">
        <f>F35+G35</f>
        <v>1</v>
      </c>
      <c r="I35" s="22"/>
      <c r="J35" s="23"/>
      <c r="K35" s="50">
        <f>I35+J35</f>
        <v>0</v>
      </c>
      <c r="L35" s="22"/>
      <c r="M35" s="23"/>
      <c r="N35" s="50">
        <f>L35+M35</f>
        <v>0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28" t="s">
        <v>33</v>
      </c>
      <c r="C36" s="429"/>
      <c r="D36" s="429"/>
      <c r="E36" s="48"/>
      <c r="F36" s="24">
        <v>4</v>
      </c>
      <c r="G36" s="25"/>
      <c r="H36" s="51">
        <f>F36+G36</f>
        <v>4</v>
      </c>
      <c r="I36" s="24"/>
      <c r="J36" s="25"/>
      <c r="K36" s="51">
        <f>I36+J36</f>
        <v>0</v>
      </c>
      <c r="L36" s="24"/>
      <c r="M36" s="25"/>
      <c r="N36" s="51">
        <f>L36+M36</f>
        <v>0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96" t="s">
        <v>34</v>
      </c>
      <c r="C37" s="397"/>
      <c r="D37" s="397"/>
      <c r="E37" s="49"/>
      <c r="F37" s="26">
        <v>165</v>
      </c>
      <c r="G37" s="27"/>
      <c r="H37" s="52">
        <f>F37+G37</f>
        <v>165</v>
      </c>
      <c r="I37" s="26"/>
      <c r="J37" s="27"/>
      <c r="K37" s="52">
        <f>I37+J37</f>
        <v>0</v>
      </c>
      <c r="L37" s="26"/>
      <c r="M37" s="27"/>
      <c r="N37" s="52">
        <f>L37+M37</f>
        <v>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77">
        <f>H35+H36+H37</f>
        <v>170</v>
      </c>
      <c r="G38" s="378"/>
      <c r="H38" s="379"/>
      <c r="I38" s="377">
        <f>K35+K36+K37</f>
        <v>0</v>
      </c>
      <c r="J38" s="378"/>
      <c r="K38" s="379"/>
      <c r="L38" s="366">
        <f>N35+N36+N37</f>
        <v>0</v>
      </c>
      <c r="M38" s="367"/>
      <c r="N38" s="368"/>
      <c r="O38" s="366">
        <f>Q35+Q36+Q37</f>
        <v>0</v>
      </c>
      <c r="P38" s="367"/>
      <c r="Q38" s="368"/>
      <c r="R38" s="366">
        <f>T35+T36+T37</f>
        <v>0</v>
      </c>
      <c r="S38" s="367"/>
      <c r="T38" s="368"/>
      <c r="U38" s="366">
        <f>W35+W36+W37</f>
        <v>0</v>
      </c>
      <c r="V38" s="367"/>
      <c r="W38" s="368"/>
      <c r="X38" s="375"/>
      <c r="Y38" s="375"/>
      <c r="Z38" s="37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33"/>
      <c r="G40" s="333"/>
      <c r="H40" s="333"/>
      <c r="I40" s="333"/>
      <c r="J40" s="333"/>
      <c r="K40" s="333"/>
      <c r="L40" s="333"/>
      <c r="M40" s="333"/>
      <c r="N40" s="333"/>
      <c r="O40" s="69"/>
      <c r="P40" s="69"/>
      <c r="Q40" s="69"/>
      <c r="R40" s="69"/>
      <c r="S40" s="69"/>
      <c r="T40" s="69"/>
      <c r="U40" s="333"/>
      <c r="V40" s="333"/>
      <c r="W40" s="333"/>
      <c r="X40" s="333"/>
      <c r="Y40" s="333"/>
      <c r="Z40" s="333"/>
      <c r="AA40" s="29"/>
      <c r="AB40" s="29"/>
      <c r="AC40" s="65"/>
    </row>
    <row r="41" spans="2:29" ht="13.5" customHeight="1" thickBot="1" x14ac:dyDescent="0.25">
      <c r="B41" s="385" t="s">
        <v>41</v>
      </c>
      <c r="C41" s="386"/>
      <c r="D41" s="386"/>
      <c r="E41" s="387"/>
      <c r="F41" s="372" t="s">
        <v>20</v>
      </c>
      <c r="G41" s="373"/>
      <c r="H41" s="374"/>
      <c r="I41" s="372" t="s">
        <v>21</v>
      </c>
      <c r="J41" s="373"/>
      <c r="K41" s="374"/>
      <c r="L41" s="372" t="s">
        <v>37</v>
      </c>
      <c r="M41" s="373"/>
      <c r="N41" s="374"/>
      <c r="O41" s="372" t="s">
        <v>23</v>
      </c>
      <c r="P41" s="373"/>
      <c r="Q41" s="374"/>
      <c r="R41" s="372" t="s">
        <v>38</v>
      </c>
      <c r="S41" s="373"/>
      <c r="T41" s="374"/>
      <c r="U41" s="372" t="s">
        <v>39</v>
      </c>
      <c r="V41" s="373"/>
      <c r="W41" s="374"/>
      <c r="X41" s="333"/>
      <c r="Y41" s="333"/>
      <c r="Z41" s="333"/>
      <c r="AA41" s="15"/>
      <c r="AB41" s="15"/>
      <c r="AC41" s="17"/>
    </row>
    <row r="42" spans="2:29" ht="13.5" thickBot="1" x14ac:dyDescent="0.25">
      <c r="B42" s="388"/>
      <c r="C42" s="389"/>
      <c r="D42" s="389"/>
      <c r="E42" s="390"/>
      <c r="F42" s="99" t="s">
        <v>36</v>
      </c>
      <c r="G42" s="100" t="s">
        <v>35</v>
      </c>
      <c r="H42" s="101" t="s">
        <v>40</v>
      </c>
      <c r="I42" s="99" t="s">
        <v>36</v>
      </c>
      <c r="J42" s="100" t="s">
        <v>35</v>
      </c>
      <c r="K42" s="101" t="s">
        <v>40</v>
      </c>
      <c r="L42" s="99" t="s">
        <v>36</v>
      </c>
      <c r="M42" s="100" t="s">
        <v>35</v>
      </c>
      <c r="N42" s="101" t="s">
        <v>40</v>
      </c>
      <c r="O42" s="99" t="s">
        <v>36</v>
      </c>
      <c r="P42" s="100" t="s">
        <v>35</v>
      </c>
      <c r="Q42" s="101" t="s">
        <v>40</v>
      </c>
      <c r="R42" s="99" t="s">
        <v>36</v>
      </c>
      <c r="S42" s="100" t="s">
        <v>35</v>
      </c>
      <c r="T42" s="101" t="s">
        <v>40</v>
      </c>
      <c r="U42" s="99" t="s">
        <v>36</v>
      </c>
      <c r="V42" s="100" t="s">
        <v>35</v>
      </c>
      <c r="W42" s="101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442" t="s">
        <v>32</v>
      </c>
      <c r="C43" s="443"/>
      <c r="D43" s="443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28" t="s">
        <v>33</v>
      </c>
      <c r="C44" s="429"/>
      <c r="D44" s="429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96" t="s">
        <v>34</v>
      </c>
      <c r="C45" s="397"/>
      <c r="D45" s="397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77">
        <f>H43+H44+H45</f>
        <v>0</v>
      </c>
      <c r="G46" s="378"/>
      <c r="H46" s="379"/>
      <c r="I46" s="377">
        <f>K43+K44+K45</f>
        <v>0</v>
      </c>
      <c r="J46" s="378"/>
      <c r="K46" s="379"/>
      <c r="L46" s="366">
        <f>N43+N44+N45</f>
        <v>0</v>
      </c>
      <c r="M46" s="367"/>
      <c r="N46" s="368"/>
      <c r="O46" s="366">
        <f>Q43+Q44+Q45</f>
        <v>0</v>
      </c>
      <c r="P46" s="367"/>
      <c r="Q46" s="368"/>
      <c r="R46" s="366">
        <f>T43+T44+T45</f>
        <v>0</v>
      </c>
      <c r="S46" s="367"/>
      <c r="T46" s="368"/>
      <c r="U46" s="366">
        <f>W43+W44+W45</f>
        <v>0</v>
      </c>
      <c r="V46" s="367"/>
      <c r="W46" s="368"/>
      <c r="X46" s="375"/>
      <c r="Y46" s="375"/>
      <c r="Z46" s="37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334" t="s">
        <v>28</v>
      </c>
      <c r="C48" s="336"/>
      <c r="D48" s="345" t="s">
        <v>8</v>
      </c>
      <c r="E48" s="335"/>
      <c r="F48" s="335"/>
      <c r="G48" s="346"/>
      <c r="H48" s="444" t="s">
        <v>9</v>
      </c>
      <c r="I48" s="445"/>
      <c r="J48" s="345" t="s">
        <v>11</v>
      </c>
      <c r="K48" s="335"/>
      <c r="L48" s="335"/>
      <c r="M48" s="335"/>
      <c r="N48" s="335"/>
      <c r="O48" s="335"/>
      <c r="P48" s="335"/>
      <c r="Q48" s="346"/>
      <c r="R48" s="349" t="s">
        <v>12</v>
      </c>
      <c r="S48" s="350"/>
      <c r="T48" s="334" t="s">
        <v>13</v>
      </c>
      <c r="U48" s="335"/>
      <c r="V48" s="335"/>
      <c r="W48" s="335"/>
      <c r="X48" s="336"/>
      <c r="Y48" s="334" t="s">
        <v>6</v>
      </c>
      <c r="Z48" s="335"/>
      <c r="AA48" s="335"/>
      <c r="AB48" s="335"/>
      <c r="AC48" s="336"/>
    </row>
    <row r="49" spans="2:29" ht="13.5" thickBot="1" x14ac:dyDescent="0.25">
      <c r="B49" s="337"/>
      <c r="C49" s="339"/>
      <c r="D49" s="347"/>
      <c r="E49" s="338"/>
      <c r="F49" s="338"/>
      <c r="G49" s="348"/>
      <c r="H49" s="102" t="s">
        <v>31</v>
      </c>
      <c r="I49" s="103" t="s">
        <v>10</v>
      </c>
      <c r="J49" s="347"/>
      <c r="K49" s="338"/>
      <c r="L49" s="338"/>
      <c r="M49" s="338"/>
      <c r="N49" s="338"/>
      <c r="O49" s="338"/>
      <c r="P49" s="338"/>
      <c r="Q49" s="348"/>
      <c r="R49" s="103" t="s">
        <v>1</v>
      </c>
      <c r="S49" s="103" t="s">
        <v>0</v>
      </c>
      <c r="T49" s="337"/>
      <c r="U49" s="338"/>
      <c r="V49" s="338"/>
      <c r="W49" s="338"/>
      <c r="X49" s="339"/>
      <c r="Y49" s="337"/>
      <c r="Z49" s="338"/>
      <c r="AA49" s="338"/>
      <c r="AB49" s="338"/>
      <c r="AC49" s="339"/>
    </row>
    <row r="50" spans="2:29" x14ac:dyDescent="0.2">
      <c r="B50" s="451" t="s">
        <v>42</v>
      </c>
      <c r="C50" s="452"/>
      <c r="D50" s="446" t="s">
        <v>87</v>
      </c>
      <c r="E50" s="447"/>
      <c r="F50" s="447"/>
      <c r="G50" s="448"/>
      <c r="H50" s="70" t="s">
        <v>88</v>
      </c>
      <c r="I50" s="71"/>
      <c r="J50" s="360" t="s">
        <v>89</v>
      </c>
      <c r="K50" s="361"/>
      <c r="L50" s="361"/>
      <c r="M50" s="361"/>
      <c r="N50" s="361"/>
      <c r="O50" s="361"/>
      <c r="P50" s="361"/>
      <c r="Q50" s="362"/>
      <c r="R50" s="70"/>
      <c r="S50" s="72"/>
      <c r="T50" s="363" t="s">
        <v>90</v>
      </c>
      <c r="U50" s="364"/>
      <c r="V50" s="364"/>
      <c r="W50" s="364"/>
      <c r="X50" s="365"/>
      <c r="Y50" s="369" t="s">
        <v>151</v>
      </c>
      <c r="Z50" s="370"/>
      <c r="AA50" s="370"/>
      <c r="AB50" s="370"/>
      <c r="AC50" s="371"/>
    </row>
    <row r="51" spans="2:29" x14ac:dyDescent="0.2">
      <c r="B51" s="405" t="s">
        <v>29</v>
      </c>
      <c r="C51" s="406"/>
      <c r="D51" s="404" t="s">
        <v>87</v>
      </c>
      <c r="E51" s="355"/>
      <c r="F51" s="355"/>
      <c r="G51" s="356"/>
      <c r="H51" s="73" t="s">
        <v>88</v>
      </c>
      <c r="I51" s="74"/>
      <c r="J51" s="413" t="s">
        <v>89</v>
      </c>
      <c r="K51" s="414"/>
      <c r="L51" s="414"/>
      <c r="M51" s="414"/>
      <c r="N51" s="414"/>
      <c r="O51" s="414"/>
      <c r="P51" s="414"/>
      <c r="Q51" s="415"/>
      <c r="R51" s="73"/>
      <c r="S51" s="75"/>
      <c r="T51" s="354" t="s">
        <v>90</v>
      </c>
      <c r="U51" s="355"/>
      <c r="V51" s="355"/>
      <c r="W51" s="355"/>
      <c r="X51" s="356"/>
      <c r="Y51" s="410" t="s">
        <v>151</v>
      </c>
      <c r="Z51" s="411"/>
      <c r="AA51" s="411"/>
      <c r="AB51" s="411"/>
      <c r="AC51" s="412"/>
    </row>
    <row r="52" spans="2:29" x14ac:dyDescent="0.2">
      <c r="B52" s="402" t="s">
        <v>30</v>
      </c>
      <c r="C52" s="403"/>
      <c r="D52" s="404" t="s">
        <v>91</v>
      </c>
      <c r="E52" s="355"/>
      <c r="F52" s="355"/>
      <c r="G52" s="356"/>
      <c r="H52" s="76"/>
      <c r="I52" s="77" t="s">
        <v>88</v>
      </c>
      <c r="J52" s="321" t="s">
        <v>92</v>
      </c>
      <c r="K52" s="322"/>
      <c r="L52" s="322"/>
      <c r="M52" s="322"/>
      <c r="N52" s="322"/>
      <c r="O52" s="322"/>
      <c r="P52" s="322"/>
      <c r="Q52" s="323"/>
      <c r="R52" s="76"/>
      <c r="S52" s="76"/>
      <c r="T52" s="309" t="s">
        <v>133</v>
      </c>
      <c r="U52" s="310"/>
      <c r="V52" s="310"/>
      <c r="W52" s="310"/>
      <c r="X52" s="311"/>
      <c r="Y52" s="357" t="s">
        <v>132</v>
      </c>
      <c r="Z52" s="358"/>
      <c r="AA52" s="358"/>
      <c r="AB52" s="358"/>
      <c r="AC52" s="359"/>
    </row>
    <row r="53" spans="2:29" x14ac:dyDescent="0.2">
      <c r="B53" s="405" t="s">
        <v>30</v>
      </c>
      <c r="C53" s="406"/>
      <c r="D53" s="404" t="s">
        <v>91</v>
      </c>
      <c r="E53" s="355"/>
      <c r="F53" s="355"/>
      <c r="G53" s="356"/>
      <c r="H53" s="73" t="s">
        <v>88</v>
      </c>
      <c r="I53" s="74"/>
      <c r="J53" s="413" t="s">
        <v>130</v>
      </c>
      <c r="K53" s="414"/>
      <c r="L53" s="414"/>
      <c r="M53" s="414"/>
      <c r="N53" s="414"/>
      <c r="O53" s="414"/>
      <c r="P53" s="414"/>
      <c r="Q53" s="415"/>
      <c r="R53" s="74"/>
      <c r="S53" s="74"/>
      <c r="T53" s="407" t="s">
        <v>134</v>
      </c>
      <c r="U53" s="408"/>
      <c r="V53" s="408"/>
      <c r="W53" s="408"/>
      <c r="X53" s="409"/>
      <c r="Y53" s="306" t="s">
        <v>131</v>
      </c>
      <c r="Z53" s="307"/>
      <c r="AA53" s="307"/>
      <c r="AB53" s="307"/>
      <c r="AC53" s="308"/>
    </row>
    <row r="54" spans="2:29" x14ac:dyDescent="0.2">
      <c r="B54" s="402" t="s">
        <v>30</v>
      </c>
      <c r="C54" s="403"/>
      <c r="D54" s="327" t="s">
        <v>91</v>
      </c>
      <c r="E54" s="328"/>
      <c r="F54" s="328"/>
      <c r="G54" s="329"/>
      <c r="H54" s="76" t="s">
        <v>88</v>
      </c>
      <c r="I54" s="77"/>
      <c r="J54" s="330" t="s">
        <v>137</v>
      </c>
      <c r="K54" s="331"/>
      <c r="L54" s="331"/>
      <c r="M54" s="331"/>
      <c r="N54" s="331"/>
      <c r="O54" s="331"/>
      <c r="P54" s="331"/>
      <c r="Q54" s="332"/>
      <c r="R54" s="77"/>
      <c r="S54" s="77"/>
      <c r="T54" s="327" t="s">
        <v>135</v>
      </c>
      <c r="U54" s="328"/>
      <c r="V54" s="328"/>
      <c r="W54" s="328"/>
      <c r="X54" s="329"/>
      <c r="Y54" s="324" t="s">
        <v>136</v>
      </c>
      <c r="Z54" s="325"/>
      <c r="AA54" s="325"/>
      <c r="AB54" s="325"/>
      <c r="AC54" s="326"/>
    </row>
    <row r="55" spans="2:29" x14ac:dyDescent="0.2">
      <c r="B55" s="405" t="s">
        <v>30</v>
      </c>
      <c r="C55" s="406"/>
      <c r="D55" s="404" t="s">
        <v>91</v>
      </c>
      <c r="E55" s="355"/>
      <c r="F55" s="355"/>
      <c r="G55" s="356"/>
      <c r="H55" s="73" t="s">
        <v>88</v>
      </c>
      <c r="I55" s="74"/>
      <c r="J55" s="430" t="s">
        <v>148</v>
      </c>
      <c r="K55" s="431"/>
      <c r="L55" s="431"/>
      <c r="M55" s="431"/>
      <c r="N55" s="431"/>
      <c r="O55" s="431"/>
      <c r="P55" s="431"/>
      <c r="Q55" s="432"/>
      <c r="R55" s="78"/>
      <c r="S55" s="79"/>
      <c r="T55" s="78" t="s">
        <v>149</v>
      </c>
      <c r="U55" s="78"/>
      <c r="V55" s="78"/>
      <c r="W55" s="78"/>
      <c r="X55" s="78"/>
      <c r="Y55" s="416" t="s">
        <v>150</v>
      </c>
      <c r="Z55" s="417"/>
      <c r="AA55" s="417"/>
      <c r="AB55" s="417"/>
      <c r="AC55" s="418"/>
    </row>
    <row r="56" spans="2:29" ht="13.5" thickBot="1" x14ac:dyDescent="0.25">
      <c r="B56" s="449"/>
      <c r="C56" s="450"/>
      <c r="D56" s="441"/>
      <c r="E56" s="319"/>
      <c r="F56" s="319"/>
      <c r="G56" s="320"/>
      <c r="H56" s="62"/>
      <c r="I56" s="57"/>
      <c r="J56" s="433"/>
      <c r="K56" s="434"/>
      <c r="L56" s="434"/>
      <c r="M56" s="434"/>
      <c r="N56" s="434"/>
      <c r="O56" s="434"/>
      <c r="P56" s="434"/>
      <c r="Q56" s="435"/>
      <c r="R56" s="58"/>
      <c r="S56" s="59"/>
      <c r="T56" s="318"/>
      <c r="U56" s="319"/>
      <c r="V56" s="319"/>
      <c r="W56" s="319"/>
      <c r="X56" s="320"/>
      <c r="Y56" s="316"/>
      <c r="Z56" s="316"/>
      <c r="AA56" s="316"/>
      <c r="AB56" s="316"/>
      <c r="AC56" s="317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38" t="s">
        <v>50</v>
      </c>
      <c r="C64" s="139"/>
      <c r="D64" s="139"/>
      <c r="E64" s="142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8" t="s">
        <v>0</v>
      </c>
      <c r="C65" s="229"/>
      <c r="D65" s="229" t="s">
        <v>56</v>
      </c>
      <c r="E65" s="42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6" t="s">
        <v>14</v>
      </c>
      <c r="C66" s="227"/>
      <c r="D66" s="158">
        <v>43</v>
      </c>
      <c r="E66" s="15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6" t="s">
        <v>15</v>
      </c>
      <c r="C67" s="227"/>
      <c r="D67" s="158"/>
      <c r="E67" s="15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6" t="s">
        <v>16</v>
      </c>
      <c r="C68" s="227"/>
      <c r="D68" s="158"/>
      <c r="E68" s="15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6" t="s">
        <v>17</v>
      </c>
      <c r="C69" s="227"/>
      <c r="D69" s="158"/>
      <c r="E69" s="15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6" t="s">
        <v>18</v>
      </c>
      <c r="C70" s="227"/>
      <c r="D70" s="158"/>
      <c r="E70" s="15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4" t="s">
        <v>19</v>
      </c>
      <c r="C71" s="225"/>
      <c r="D71" s="158"/>
      <c r="E71" s="15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4" t="s">
        <v>20</v>
      </c>
      <c r="C72" s="225"/>
      <c r="D72" s="158"/>
      <c r="E72" s="15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4" t="s">
        <v>21</v>
      </c>
      <c r="C73" s="225"/>
      <c r="D73" s="158"/>
      <c r="E73" s="15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4" t="s">
        <v>37</v>
      </c>
      <c r="C74" s="225"/>
      <c r="D74" s="158"/>
      <c r="E74" s="15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6" t="s">
        <v>23</v>
      </c>
      <c r="C75" s="227"/>
      <c r="D75" s="158"/>
      <c r="E75" s="15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4" t="s">
        <v>38</v>
      </c>
      <c r="C76" s="225"/>
      <c r="D76" s="158"/>
      <c r="E76" s="15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22" t="s">
        <v>39</v>
      </c>
      <c r="C77" s="223"/>
      <c r="D77" s="206"/>
      <c r="E77" s="20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38" t="s">
        <v>51</v>
      </c>
      <c r="C80" s="139"/>
      <c r="D80" s="139"/>
      <c r="E80" s="142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8" t="s">
        <v>0</v>
      </c>
      <c r="C81" s="229"/>
      <c r="D81" s="229" t="s">
        <v>43</v>
      </c>
      <c r="E81" s="42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6" t="s">
        <v>14</v>
      </c>
      <c r="C82" s="227"/>
      <c r="D82" s="158">
        <v>2168</v>
      </c>
      <c r="E82" s="15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6" t="s">
        <v>15</v>
      </c>
      <c r="C83" s="227"/>
      <c r="D83" s="158"/>
      <c r="E83" s="15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6" t="s">
        <v>16</v>
      </c>
      <c r="C84" s="227"/>
      <c r="D84" s="158"/>
      <c r="E84" s="15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6" t="s">
        <v>17</v>
      </c>
      <c r="C85" s="227"/>
      <c r="D85" s="158"/>
      <c r="E85" s="15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6" t="s">
        <v>18</v>
      </c>
      <c r="C86" s="227"/>
      <c r="D86" s="158"/>
      <c r="E86" s="15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4" t="s">
        <v>19</v>
      </c>
      <c r="C87" s="225"/>
      <c r="D87" s="158"/>
      <c r="E87" s="15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4" t="s">
        <v>20</v>
      </c>
      <c r="C88" s="225"/>
      <c r="D88" s="158"/>
      <c r="E88" s="15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4" t="s">
        <v>21</v>
      </c>
      <c r="C89" s="225"/>
      <c r="D89" s="158"/>
      <c r="E89" s="15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4" t="s">
        <v>37</v>
      </c>
      <c r="C90" s="225"/>
      <c r="D90" s="158"/>
      <c r="E90" s="15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6" t="s">
        <v>23</v>
      </c>
      <c r="C91" s="227"/>
      <c r="D91" s="158"/>
      <c r="E91" s="15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4" t="s">
        <v>38</v>
      </c>
      <c r="C92" s="225"/>
      <c r="D92" s="158"/>
      <c r="E92" s="15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22" t="s">
        <v>39</v>
      </c>
      <c r="C93" s="223"/>
      <c r="D93" s="206"/>
      <c r="E93" s="20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22" t="s">
        <v>40</v>
      </c>
      <c r="C94" s="223"/>
      <c r="D94" s="426">
        <f>SUM(D82:E93)</f>
        <v>2168</v>
      </c>
      <c r="E94" s="42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4"/>
      <c r="C95" s="105"/>
      <c r="D95" s="106"/>
      <c r="E95" s="10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23" t="s">
        <v>65</v>
      </c>
      <c r="C96" s="424"/>
      <c r="D96" s="425"/>
      <c r="E96" s="120">
        <f>D94/1</f>
        <v>2168</v>
      </c>
      <c r="F96" s="11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23" t="s">
        <v>64</v>
      </c>
      <c r="C97" s="424"/>
      <c r="D97" s="425"/>
      <c r="E97" s="121">
        <f>E96/12</f>
        <v>180.66666666666666</v>
      </c>
      <c r="F97" s="11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13" t="s">
        <v>52</v>
      </c>
      <c r="C99" s="214"/>
      <c r="D99" s="214"/>
      <c r="E99" s="21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16"/>
      <c r="C100" s="217"/>
      <c r="D100" s="217"/>
      <c r="E100" s="21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8" t="s">
        <v>0</v>
      </c>
      <c r="C101" s="229"/>
      <c r="D101" s="229" t="s">
        <v>43</v>
      </c>
      <c r="E101" s="42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6" t="s">
        <v>14</v>
      </c>
      <c r="C102" s="227"/>
      <c r="D102" s="188">
        <v>0.90290000000000004</v>
      </c>
      <c r="E102" s="41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6" t="s">
        <v>15</v>
      </c>
      <c r="C103" s="227"/>
      <c r="D103" s="188"/>
      <c r="E103" s="41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6" t="s">
        <v>16</v>
      </c>
      <c r="C104" s="227"/>
      <c r="D104" s="188"/>
      <c r="E104" s="41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6" t="s">
        <v>17</v>
      </c>
      <c r="C105" s="227"/>
      <c r="D105" s="295"/>
      <c r="E105" s="41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6" t="s">
        <v>18</v>
      </c>
      <c r="C106" s="227"/>
      <c r="D106" s="188"/>
      <c r="E106" s="41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4" t="s">
        <v>19</v>
      </c>
      <c r="C107" s="225"/>
      <c r="D107" s="188"/>
      <c r="E107" s="41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4" t="s">
        <v>20</v>
      </c>
      <c r="C108" s="225"/>
      <c r="D108" s="188"/>
      <c r="E108" s="41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4" t="s">
        <v>21</v>
      </c>
      <c r="C109" s="225"/>
      <c r="D109" s="188"/>
      <c r="E109" s="41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4" t="s">
        <v>37</v>
      </c>
      <c r="C110" s="225"/>
      <c r="D110" s="420"/>
      <c r="E110" s="41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6" t="s">
        <v>23</v>
      </c>
      <c r="C111" s="227"/>
      <c r="D111" s="420"/>
      <c r="E111" s="41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4" t="s">
        <v>38</v>
      </c>
      <c r="C112" s="225"/>
      <c r="D112" s="420"/>
      <c r="E112" s="41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22" t="s">
        <v>39</v>
      </c>
      <c r="C113" s="223"/>
      <c r="D113" s="420"/>
      <c r="E113" s="41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38" t="s">
        <v>53</v>
      </c>
      <c r="C118" s="139"/>
      <c r="D118" s="139"/>
      <c r="E118" s="142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8" t="s">
        <v>0</v>
      </c>
      <c r="C119" s="229"/>
      <c r="D119" s="229" t="s">
        <v>43</v>
      </c>
      <c r="E119" s="42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6" t="s">
        <v>14</v>
      </c>
      <c r="C120" s="227"/>
      <c r="D120" s="158">
        <v>237</v>
      </c>
      <c r="E120" s="15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6" t="s">
        <v>15</v>
      </c>
      <c r="C121" s="227"/>
      <c r="D121" s="158"/>
      <c r="E121" s="15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6" t="s">
        <v>16</v>
      </c>
      <c r="C122" s="227"/>
      <c r="D122" s="158"/>
      <c r="E122" s="15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6" t="s">
        <v>17</v>
      </c>
      <c r="C123" s="227"/>
      <c r="D123" s="422"/>
      <c r="E123" s="15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6" t="s">
        <v>18</v>
      </c>
      <c r="C124" s="227"/>
      <c r="D124" s="158"/>
      <c r="E124" s="15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4" t="s">
        <v>19</v>
      </c>
      <c r="C125" s="225"/>
      <c r="D125" s="158"/>
      <c r="E125" s="15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4" t="s">
        <v>20</v>
      </c>
      <c r="C126" s="225"/>
      <c r="D126" s="158"/>
      <c r="E126" s="15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4" t="s">
        <v>21</v>
      </c>
      <c r="C127" s="225"/>
      <c r="D127" s="158"/>
      <c r="E127" s="15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4" t="s">
        <v>37</v>
      </c>
      <c r="C128" s="225"/>
      <c r="D128" s="158"/>
      <c r="E128" s="15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226" t="s">
        <v>23</v>
      </c>
      <c r="C129" s="227"/>
      <c r="D129" s="158"/>
      <c r="E129" s="15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224" t="s">
        <v>38</v>
      </c>
      <c r="C130" s="225"/>
      <c r="D130" s="158"/>
      <c r="E130" s="15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222" t="s">
        <v>39</v>
      </c>
      <c r="C131" s="223"/>
      <c r="D131" s="206"/>
      <c r="E131" s="20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222" t="s">
        <v>40</v>
      </c>
      <c r="C132" s="223"/>
      <c r="D132" s="206">
        <f>SUM(D120:E131)</f>
        <v>237</v>
      </c>
      <c r="E132" s="20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38" t="s">
        <v>66</v>
      </c>
      <c r="C135" s="139"/>
      <c r="D135" s="139"/>
      <c r="E135" s="139"/>
      <c r="F135" s="139"/>
      <c r="G135" s="142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228" t="s">
        <v>0</v>
      </c>
      <c r="C136" s="229"/>
      <c r="D136" s="229" t="s">
        <v>43</v>
      </c>
      <c r="E136" s="229"/>
      <c r="F136" s="229" t="s">
        <v>57</v>
      </c>
      <c r="G136" s="42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226" t="s">
        <v>14</v>
      </c>
      <c r="C137" s="227"/>
      <c r="D137" s="156">
        <f>+F291+F295</f>
        <v>2168</v>
      </c>
      <c r="E137" s="157"/>
      <c r="F137" s="436">
        <f t="shared" ref="F137" si="0">(D137*100%)/D82</f>
        <v>1</v>
      </c>
      <c r="G137" s="43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226" t="s">
        <v>15</v>
      </c>
      <c r="C138" s="227"/>
      <c r="D138" s="156"/>
      <c r="E138" s="157"/>
      <c r="F138" s="436"/>
      <c r="G138" s="43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1"/>
    </row>
    <row r="139" spans="2:31" x14ac:dyDescent="0.2">
      <c r="B139" s="226" t="s">
        <v>16</v>
      </c>
      <c r="C139" s="227"/>
      <c r="D139" s="156"/>
      <c r="E139" s="157"/>
      <c r="F139" s="436"/>
      <c r="G139" s="43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226" t="s">
        <v>17</v>
      </c>
      <c r="C140" s="227"/>
      <c r="D140" s="156"/>
      <c r="E140" s="157"/>
      <c r="F140" s="436"/>
      <c r="G140" s="43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226" t="s">
        <v>18</v>
      </c>
      <c r="C141" s="227"/>
      <c r="D141" s="158"/>
      <c r="E141" s="158"/>
      <c r="F141" s="436"/>
      <c r="G141" s="43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224" t="s">
        <v>19</v>
      </c>
      <c r="C142" s="225"/>
      <c r="D142" s="158"/>
      <c r="E142" s="158"/>
      <c r="F142" s="436"/>
      <c r="G142" s="43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224" t="s">
        <v>20</v>
      </c>
      <c r="C143" s="225"/>
      <c r="D143" s="158"/>
      <c r="E143" s="158"/>
      <c r="F143" s="436"/>
      <c r="G143" s="43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224" t="s">
        <v>21</v>
      </c>
      <c r="C144" s="225"/>
      <c r="D144" s="158"/>
      <c r="E144" s="158"/>
      <c r="F144" s="436"/>
      <c r="G144" s="43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41" x14ac:dyDescent="0.2">
      <c r="B145" s="224" t="s">
        <v>37</v>
      </c>
      <c r="C145" s="225"/>
      <c r="D145" s="158"/>
      <c r="E145" s="158"/>
      <c r="F145" s="436"/>
      <c r="G145" s="4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41" x14ac:dyDescent="0.2">
      <c r="B146" s="226" t="s">
        <v>23</v>
      </c>
      <c r="C146" s="227"/>
      <c r="D146" s="158"/>
      <c r="E146" s="158"/>
      <c r="F146" s="436"/>
      <c r="G146" s="4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41" x14ac:dyDescent="0.2">
      <c r="B147" s="224" t="s">
        <v>38</v>
      </c>
      <c r="C147" s="225"/>
      <c r="D147" s="158"/>
      <c r="E147" s="158"/>
      <c r="F147" s="436"/>
      <c r="G147" s="4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K147" s="15"/>
      <c r="AL147" s="15"/>
      <c r="AM147" s="15"/>
      <c r="AN147" s="15"/>
      <c r="AO147" s="15"/>
    </row>
    <row r="148" spans="2:41" ht="13.5" thickBot="1" x14ac:dyDescent="0.25">
      <c r="B148" s="222" t="s">
        <v>39</v>
      </c>
      <c r="C148" s="223"/>
      <c r="D148" s="206"/>
      <c r="E148" s="206"/>
      <c r="F148" s="436"/>
      <c r="G148" s="4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K148" s="15"/>
      <c r="AL148" s="15"/>
      <c r="AM148" s="15"/>
      <c r="AN148" s="15"/>
      <c r="AO148" s="15"/>
    </row>
    <row r="149" spans="2:41" ht="13.5" thickBot="1" x14ac:dyDescent="0.25">
      <c r="B149" s="208" t="s">
        <v>40</v>
      </c>
      <c r="C149" s="209"/>
      <c r="D149" s="210">
        <f>SUM(D137:E148)</f>
        <v>2168</v>
      </c>
      <c r="E149" s="210"/>
      <c r="F149" s="211">
        <f>(D149*100%)/D94</f>
        <v>1</v>
      </c>
      <c r="G149" s="21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  <c r="AK149" s="15"/>
      <c r="AL149" s="15"/>
      <c r="AM149" s="15"/>
      <c r="AN149" s="15"/>
      <c r="AO149" s="15"/>
    </row>
    <row r="150" spans="2:4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  <c r="AK150" s="15"/>
      <c r="AL150" s="15"/>
      <c r="AM150" s="15"/>
      <c r="AN150" s="15"/>
      <c r="AO150" s="15"/>
    </row>
    <row r="151" spans="2:4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  <c r="AK151" s="15"/>
      <c r="AL151" s="15"/>
      <c r="AM151" s="15"/>
      <c r="AN151" s="15"/>
      <c r="AO151" s="15"/>
    </row>
    <row r="152" spans="2:41" x14ac:dyDescent="0.2">
      <c r="B152" s="213" t="s">
        <v>58</v>
      </c>
      <c r="C152" s="214"/>
      <c r="D152" s="214"/>
      <c r="E152" s="214"/>
      <c r="F152" s="214"/>
      <c r="G152" s="21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  <c r="AK152" s="15"/>
      <c r="AL152" s="15"/>
      <c r="AM152" s="15"/>
      <c r="AN152" s="15"/>
      <c r="AO152" s="15"/>
    </row>
    <row r="153" spans="2:41" ht="13.5" thickBot="1" x14ac:dyDescent="0.25">
      <c r="B153" s="216"/>
      <c r="C153" s="217"/>
      <c r="D153" s="217"/>
      <c r="E153" s="217"/>
      <c r="F153" s="217"/>
      <c r="G153" s="21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  <c r="AK153" s="15"/>
      <c r="AL153" s="15"/>
      <c r="AM153" s="15"/>
      <c r="AN153" s="15"/>
      <c r="AO153" s="15"/>
    </row>
    <row r="154" spans="2:41" x14ac:dyDescent="0.2">
      <c r="B154" s="228" t="s">
        <v>0</v>
      </c>
      <c r="C154" s="229"/>
      <c r="D154" s="229" t="s">
        <v>43</v>
      </c>
      <c r="E154" s="229"/>
      <c r="F154" s="229" t="s">
        <v>57</v>
      </c>
      <c r="G154" s="42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  <c r="AK154" s="15"/>
      <c r="AL154" s="15"/>
      <c r="AM154" s="15"/>
      <c r="AN154" s="15"/>
      <c r="AO154" s="15"/>
    </row>
    <row r="155" spans="2:41" x14ac:dyDescent="0.2">
      <c r="B155" s="226" t="s">
        <v>14</v>
      </c>
      <c r="C155" s="227"/>
      <c r="D155" s="158">
        <v>1978</v>
      </c>
      <c r="E155" s="158"/>
      <c r="F155" s="436">
        <f t="shared" ref="F155" si="1">(D155*100%)/D82</f>
        <v>0.91236162361623618</v>
      </c>
      <c r="G155" s="43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7"/>
      <c r="AG155" s="46"/>
      <c r="AH155" s="46"/>
      <c r="AI155" s="46"/>
      <c r="AK155" s="15"/>
      <c r="AL155" s="15"/>
      <c r="AM155" s="15"/>
      <c r="AN155" s="15"/>
      <c r="AO155" s="15"/>
    </row>
    <row r="156" spans="2:41" x14ac:dyDescent="0.2">
      <c r="B156" s="226" t="s">
        <v>15</v>
      </c>
      <c r="C156" s="227"/>
      <c r="D156" s="158"/>
      <c r="E156" s="158"/>
      <c r="F156" s="436"/>
      <c r="G156" s="43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  <c r="AK156" s="15"/>
      <c r="AL156" s="15"/>
      <c r="AM156" s="15"/>
      <c r="AN156" s="15"/>
      <c r="AO156" s="15"/>
    </row>
    <row r="157" spans="2:41" x14ac:dyDescent="0.2">
      <c r="B157" s="226" t="s">
        <v>16</v>
      </c>
      <c r="C157" s="227"/>
      <c r="D157" s="158"/>
      <c r="E157" s="158"/>
      <c r="F157" s="436"/>
      <c r="G157" s="43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K157" s="15"/>
      <c r="AL157" s="15"/>
      <c r="AM157" s="15"/>
      <c r="AN157" s="15"/>
      <c r="AO157" s="15"/>
    </row>
    <row r="158" spans="2:41" x14ac:dyDescent="0.2">
      <c r="B158" s="226" t="s">
        <v>17</v>
      </c>
      <c r="C158" s="227"/>
      <c r="D158" s="158"/>
      <c r="E158" s="158"/>
      <c r="F158" s="436"/>
      <c r="G158" s="43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K158" s="15"/>
      <c r="AL158" s="15"/>
      <c r="AM158" s="15"/>
      <c r="AN158" s="15"/>
      <c r="AO158" s="15"/>
    </row>
    <row r="159" spans="2:41" x14ac:dyDescent="0.2">
      <c r="B159" s="226" t="s">
        <v>18</v>
      </c>
      <c r="C159" s="227"/>
      <c r="D159" s="158"/>
      <c r="E159" s="158"/>
      <c r="F159" s="436"/>
      <c r="G159" s="43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K159" s="15"/>
      <c r="AL159" s="15"/>
      <c r="AM159" s="15"/>
      <c r="AN159" s="15"/>
      <c r="AO159" s="15"/>
    </row>
    <row r="160" spans="2:41" x14ac:dyDescent="0.2">
      <c r="B160" s="224" t="s">
        <v>19</v>
      </c>
      <c r="C160" s="225"/>
      <c r="D160" s="158"/>
      <c r="E160" s="158"/>
      <c r="F160" s="436"/>
      <c r="G160" s="43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K160" s="15"/>
      <c r="AL160" s="15"/>
      <c r="AM160" s="15"/>
      <c r="AN160" s="15"/>
      <c r="AO160" s="15"/>
    </row>
    <row r="161" spans="2:41" x14ac:dyDescent="0.2">
      <c r="B161" s="224" t="s">
        <v>20</v>
      </c>
      <c r="C161" s="225"/>
      <c r="D161" s="158"/>
      <c r="E161" s="158"/>
      <c r="F161" s="436"/>
      <c r="G161" s="43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K161" s="15"/>
      <c r="AL161" s="15"/>
      <c r="AM161" s="15"/>
      <c r="AN161" s="15"/>
      <c r="AO161" s="15"/>
    </row>
    <row r="162" spans="2:41" x14ac:dyDescent="0.2">
      <c r="B162" s="224" t="s">
        <v>21</v>
      </c>
      <c r="C162" s="225"/>
      <c r="D162" s="158"/>
      <c r="E162" s="158"/>
      <c r="F162" s="436"/>
      <c r="G162" s="43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K162" s="15"/>
      <c r="AL162" s="15"/>
      <c r="AM162" s="15"/>
      <c r="AN162" s="15"/>
      <c r="AO162" s="15"/>
    </row>
    <row r="163" spans="2:41" x14ac:dyDescent="0.2">
      <c r="B163" s="224" t="s">
        <v>37</v>
      </c>
      <c r="C163" s="225"/>
      <c r="D163" s="158"/>
      <c r="E163" s="158"/>
      <c r="F163" s="436"/>
      <c r="G163" s="43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K163" s="15"/>
      <c r="AL163" s="15"/>
      <c r="AM163" s="15"/>
      <c r="AN163" s="15"/>
      <c r="AO163" s="15"/>
    </row>
    <row r="164" spans="2:41" x14ac:dyDescent="0.2">
      <c r="B164" s="226" t="s">
        <v>23</v>
      </c>
      <c r="C164" s="227"/>
      <c r="D164" s="158"/>
      <c r="E164" s="158"/>
      <c r="F164" s="436"/>
      <c r="G164" s="43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K164" s="15"/>
      <c r="AL164" s="15"/>
      <c r="AM164" s="15"/>
      <c r="AN164" s="15"/>
      <c r="AO164" s="15"/>
    </row>
    <row r="165" spans="2:41" x14ac:dyDescent="0.2">
      <c r="B165" s="224" t="s">
        <v>38</v>
      </c>
      <c r="C165" s="225"/>
      <c r="D165" s="158"/>
      <c r="E165" s="158"/>
      <c r="F165" s="436"/>
      <c r="G165" s="43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K165" s="15"/>
      <c r="AL165" s="15"/>
      <c r="AM165" s="15"/>
      <c r="AN165" s="15"/>
      <c r="AO165" s="15"/>
    </row>
    <row r="166" spans="2:41" ht="13.5" thickBot="1" x14ac:dyDescent="0.25">
      <c r="B166" s="222" t="s">
        <v>39</v>
      </c>
      <c r="C166" s="223"/>
      <c r="D166" s="206"/>
      <c r="E166" s="206"/>
      <c r="F166" s="436"/>
      <c r="G166" s="43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K166" s="15"/>
      <c r="AL166" s="15"/>
      <c r="AM166" s="15"/>
      <c r="AN166" s="15"/>
      <c r="AO166" s="15"/>
    </row>
    <row r="167" spans="2:41" ht="13.5" thickBot="1" x14ac:dyDescent="0.25">
      <c r="B167" s="222" t="s">
        <v>40</v>
      </c>
      <c r="C167" s="223"/>
      <c r="D167" s="206">
        <f>SUM(D155:E166)</f>
        <v>1978</v>
      </c>
      <c r="E167" s="206"/>
      <c r="F167" s="211">
        <f>(D167*100%)/D94</f>
        <v>0.91236162361623618</v>
      </c>
      <c r="G167" s="212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K167" s="15"/>
      <c r="AL167" s="15"/>
      <c r="AM167" s="15"/>
      <c r="AN167" s="15"/>
      <c r="AO167" s="15"/>
    </row>
    <row r="168" spans="2:41" x14ac:dyDescent="0.2">
      <c r="AK168" s="15"/>
      <c r="AL168" s="15"/>
      <c r="AM168" s="15"/>
      <c r="AN168" s="15"/>
      <c r="AO168" s="15"/>
    </row>
    <row r="169" spans="2:41" ht="15.75" customHeight="1" thickBot="1" x14ac:dyDescent="0.25">
      <c r="AK169" s="15"/>
      <c r="AL169" s="15"/>
      <c r="AM169" s="15"/>
      <c r="AN169" s="15"/>
      <c r="AO169" s="15"/>
    </row>
    <row r="170" spans="2:41" x14ac:dyDescent="0.2">
      <c r="B170" s="213" t="s">
        <v>67</v>
      </c>
      <c r="C170" s="214"/>
      <c r="D170" s="214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4"/>
      <c r="Q170" s="214"/>
      <c r="R170" s="214"/>
      <c r="S170" s="214"/>
      <c r="T170" s="214"/>
      <c r="U170" s="214"/>
      <c r="V170" s="214"/>
      <c r="W170" s="214"/>
      <c r="X170" s="214"/>
      <c r="Y170" s="214"/>
      <c r="Z170" s="214"/>
      <c r="AA170" s="214"/>
      <c r="AB170" s="214"/>
      <c r="AC170" s="214"/>
      <c r="AD170" s="15"/>
      <c r="AK170" s="15"/>
      <c r="AL170" s="15"/>
      <c r="AM170" s="15"/>
      <c r="AN170" s="15"/>
      <c r="AO170" s="15"/>
    </row>
    <row r="171" spans="2:41" ht="15" x14ac:dyDescent="0.25">
      <c r="B171" s="244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  <c r="Q171" s="245"/>
      <c r="R171" s="245"/>
      <c r="S171" s="245"/>
      <c r="T171" s="245"/>
      <c r="U171" s="245"/>
      <c r="V171" s="245"/>
      <c r="W171" s="245"/>
      <c r="X171" s="245"/>
      <c r="Y171" s="245"/>
      <c r="Z171" s="245"/>
      <c r="AA171" s="245"/>
      <c r="AB171" s="245"/>
      <c r="AC171" s="245"/>
      <c r="AD171" s="15"/>
      <c r="AF171" s="82"/>
      <c r="AK171" s="15"/>
      <c r="AL171" s="15"/>
      <c r="AM171" s="15"/>
      <c r="AN171" s="15"/>
      <c r="AO171" s="15"/>
    </row>
    <row r="172" spans="2:41" ht="15" x14ac:dyDescent="0.25">
      <c r="B172" s="171" t="s">
        <v>68</v>
      </c>
      <c r="C172" s="171"/>
      <c r="D172" s="171"/>
      <c r="E172" s="171"/>
      <c r="F172" s="172" t="s">
        <v>14</v>
      </c>
      <c r="G172" s="172"/>
      <c r="H172" s="172" t="s">
        <v>15</v>
      </c>
      <c r="I172" s="172"/>
      <c r="J172" s="172" t="s">
        <v>16</v>
      </c>
      <c r="K172" s="172"/>
      <c r="L172" s="172" t="s">
        <v>17</v>
      </c>
      <c r="M172" s="172"/>
      <c r="N172" s="172" t="s">
        <v>18</v>
      </c>
      <c r="O172" s="172"/>
      <c r="P172" s="172" t="s">
        <v>19</v>
      </c>
      <c r="Q172" s="172"/>
      <c r="R172" s="172" t="s">
        <v>20</v>
      </c>
      <c r="S172" s="172"/>
      <c r="T172" s="172" t="s">
        <v>21</v>
      </c>
      <c r="U172" s="172"/>
      <c r="V172" s="172" t="s">
        <v>22</v>
      </c>
      <c r="W172" s="172"/>
      <c r="X172" s="172" t="s">
        <v>23</v>
      </c>
      <c r="Y172" s="172"/>
      <c r="Z172" s="172" t="s">
        <v>24</v>
      </c>
      <c r="AA172" s="172"/>
      <c r="AB172" s="172" t="s">
        <v>25</v>
      </c>
      <c r="AC172" s="232"/>
      <c r="AD172" s="15"/>
      <c r="AE172" s="82"/>
      <c r="AF172" s="82"/>
      <c r="AK172" s="15"/>
      <c r="AL172" s="15"/>
      <c r="AM172" s="15"/>
      <c r="AN172" s="15"/>
      <c r="AO172" s="15"/>
    </row>
    <row r="173" spans="2:41" ht="15" x14ac:dyDescent="0.25">
      <c r="B173" s="221" t="s">
        <v>142</v>
      </c>
      <c r="C173" s="175"/>
      <c r="D173" s="175"/>
      <c r="E173" s="175"/>
      <c r="F173" s="233">
        <v>0</v>
      </c>
      <c r="G173" s="233"/>
      <c r="H173" s="233"/>
      <c r="I173" s="233"/>
      <c r="J173" s="233"/>
      <c r="K173" s="233"/>
      <c r="L173" s="233"/>
      <c r="M173" s="233"/>
      <c r="N173" s="233"/>
      <c r="O173" s="233"/>
      <c r="P173" s="233"/>
      <c r="Q173" s="233"/>
      <c r="R173" s="233"/>
      <c r="S173" s="233"/>
      <c r="T173" s="233"/>
      <c r="U173" s="233"/>
      <c r="V173" s="233"/>
      <c r="W173" s="233"/>
      <c r="X173" s="176"/>
      <c r="Y173" s="176"/>
      <c r="Z173" s="176"/>
      <c r="AA173" s="176"/>
      <c r="AB173" s="176"/>
      <c r="AC173" s="200"/>
      <c r="AD173" s="15"/>
      <c r="AE173" s="80"/>
      <c r="AF173" s="82"/>
      <c r="AK173" s="15"/>
      <c r="AL173" s="15"/>
      <c r="AM173" s="15"/>
      <c r="AN173" s="15"/>
      <c r="AO173" s="15"/>
    </row>
    <row r="174" spans="2:41" ht="14.25" x14ac:dyDescent="0.2">
      <c r="B174" s="195" t="s">
        <v>69</v>
      </c>
      <c r="C174" s="155"/>
      <c r="D174" s="155"/>
      <c r="E174" s="155"/>
      <c r="F174" s="191">
        <v>0</v>
      </c>
      <c r="G174" s="191"/>
      <c r="H174" s="191"/>
      <c r="I174" s="191"/>
      <c r="J174" s="191"/>
      <c r="K174" s="191"/>
      <c r="L174" s="191"/>
      <c r="M174" s="191"/>
      <c r="N174" s="191"/>
      <c r="O174" s="191"/>
      <c r="P174" s="191"/>
      <c r="Q174" s="191"/>
      <c r="R174" s="191"/>
      <c r="S174" s="191"/>
      <c r="T174" s="191"/>
      <c r="U174" s="191"/>
      <c r="V174" s="191"/>
      <c r="W174" s="191"/>
      <c r="X174" s="158"/>
      <c r="Y174" s="158"/>
      <c r="Z174" s="158"/>
      <c r="AA174" s="158"/>
      <c r="AB174" s="176"/>
      <c r="AC174" s="200"/>
      <c r="AD174" s="15"/>
      <c r="AE174" s="80"/>
      <c r="AF174" s="80"/>
      <c r="AK174" s="15"/>
      <c r="AL174" s="15"/>
      <c r="AM174" s="15"/>
      <c r="AN174" s="15"/>
      <c r="AO174" s="15"/>
    </row>
    <row r="175" spans="2:41" ht="14.25" x14ac:dyDescent="0.2">
      <c r="B175" s="195" t="s">
        <v>70</v>
      </c>
      <c r="C175" s="155"/>
      <c r="D175" s="155"/>
      <c r="E175" s="155"/>
      <c r="F175" s="191">
        <v>0</v>
      </c>
      <c r="G175" s="191"/>
      <c r="H175" s="191"/>
      <c r="I175" s="191"/>
      <c r="J175" s="191"/>
      <c r="K175" s="191"/>
      <c r="L175" s="191"/>
      <c r="M175" s="191"/>
      <c r="N175" s="191"/>
      <c r="O175" s="191"/>
      <c r="P175" s="191"/>
      <c r="Q175" s="191"/>
      <c r="R175" s="191"/>
      <c r="S175" s="191"/>
      <c r="T175" s="191"/>
      <c r="U175" s="191"/>
      <c r="V175" s="191"/>
      <c r="W175" s="191"/>
      <c r="X175" s="158"/>
      <c r="Y175" s="158"/>
      <c r="Z175" s="158"/>
      <c r="AA175" s="158"/>
      <c r="AB175" s="176"/>
      <c r="AC175" s="200"/>
      <c r="AD175" s="15"/>
      <c r="AE175" s="80"/>
      <c r="AF175" s="80"/>
      <c r="AK175" s="15"/>
      <c r="AL175" s="15"/>
      <c r="AM175" s="15"/>
      <c r="AN175" s="15"/>
      <c r="AO175" s="15"/>
    </row>
    <row r="176" spans="2:41" ht="14.25" x14ac:dyDescent="0.2">
      <c r="B176" s="160" t="s">
        <v>138</v>
      </c>
      <c r="C176" s="155"/>
      <c r="D176" s="155"/>
      <c r="E176" s="155"/>
      <c r="F176" s="191">
        <v>557</v>
      </c>
      <c r="G176" s="191"/>
      <c r="H176" s="191"/>
      <c r="I176" s="191"/>
      <c r="J176" s="191"/>
      <c r="K176" s="191"/>
      <c r="L176" s="191"/>
      <c r="M176" s="191"/>
      <c r="N176" s="191"/>
      <c r="O176" s="191"/>
      <c r="P176" s="191"/>
      <c r="Q176" s="191"/>
      <c r="R176" s="191"/>
      <c r="S176" s="191"/>
      <c r="T176" s="191"/>
      <c r="U176" s="191"/>
      <c r="V176" s="191"/>
      <c r="W176" s="191"/>
      <c r="X176" s="158"/>
      <c r="Y176" s="158"/>
      <c r="Z176" s="158"/>
      <c r="AA176" s="158"/>
      <c r="AB176" s="176"/>
      <c r="AC176" s="200"/>
      <c r="AD176" s="15"/>
      <c r="AE176" s="80"/>
      <c r="AF176" s="80"/>
      <c r="AK176" s="15"/>
      <c r="AL176" s="15"/>
      <c r="AM176" s="15"/>
      <c r="AN176" s="15"/>
      <c r="AO176" s="15"/>
    </row>
    <row r="177" spans="2:41" ht="14.25" x14ac:dyDescent="0.2">
      <c r="B177" s="160" t="s">
        <v>139</v>
      </c>
      <c r="C177" s="155"/>
      <c r="D177" s="155"/>
      <c r="E177" s="155"/>
      <c r="F177" s="191">
        <v>12</v>
      </c>
      <c r="G177" s="191"/>
      <c r="H177" s="191"/>
      <c r="I177" s="191"/>
      <c r="J177" s="191"/>
      <c r="K177" s="191"/>
      <c r="L177" s="191"/>
      <c r="M177" s="191"/>
      <c r="N177" s="191"/>
      <c r="O177" s="191"/>
      <c r="P177" s="191"/>
      <c r="Q177" s="191"/>
      <c r="R177" s="191"/>
      <c r="S177" s="191"/>
      <c r="T177" s="191"/>
      <c r="U177" s="191"/>
      <c r="V177" s="191"/>
      <c r="W177" s="191"/>
      <c r="X177" s="191"/>
      <c r="Y177" s="191"/>
      <c r="Z177" s="191"/>
      <c r="AA177" s="191"/>
      <c r="AB177" s="176"/>
      <c r="AC177" s="200"/>
      <c r="AD177" s="15"/>
      <c r="AE177" s="80"/>
      <c r="AF177" s="80"/>
      <c r="AK177" s="15"/>
      <c r="AL177" s="15"/>
      <c r="AM177" s="15"/>
      <c r="AN177" s="15"/>
      <c r="AO177" s="15"/>
    </row>
    <row r="178" spans="2:41" ht="14.25" x14ac:dyDescent="0.2">
      <c r="B178" s="160" t="s">
        <v>140</v>
      </c>
      <c r="C178" s="155"/>
      <c r="D178" s="155"/>
      <c r="E178" s="155"/>
      <c r="F178" s="191">
        <v>23</v>
      </c>
      <c r="G178" s="191"/>
      <c r="H178" s="191"/>
      <c r="I178" s="191"/>
      <c r="J178" s="191"/>
      <c r="K178" s="191"/>
      <c r="L178" s="191"/>
      <c r="M178" s="191"/>
      <c r="N178" s="191"/>
      <c r="O178" s="191"/>
      <c r="P178" s="191"/>
      <c r="Q178" s="191"/>
      <c r="R178" s="191"/>
      <c r="S178" s="191"/>
      <c r="T178" s="191"/>
      <c r="U178" s="191"/>
      <c r="V178" s="191"/>
      <c r="W178" s="191"/>
      <c r="X178" s="191"/>
      <c r="Y178" s="191"/>
      <c r="Z178" s="191"/>
      <c r="AA178" s="191"/>
      <c r="AB178" s="201"/>
      <c r="AC178" s="200"/>
      <c r="AD178" s="15"/>
      <c r="AE178" s="80"/>
      <c r="AF178" s="80"/>
      <c r="AK178" s="15"/>
      <c r="AL178" s="15"/>
      <c r="AM178" s="15"/>
      <c r="AN178" s="15"/>
      <c r="AO178" s="15"/>
    </row>
    <row r="179" spans="2:41" ht="14.25" x14ac:dyDescent="0.2">
      <c r="B179" s="195" t="s">
        <v>71</v>
      </c>
      <c r="C179" s="196"/>
      <c r="D179" s="196"/>
      <c r="E179" s="196"/>
      <c r="F179" s="191">
        <v>0</v>
      </c>
      <c r="G179" s="191"/>
      <c r="H179" s="191"/>
      <c r="I179" s="191"/>
      <c r="J179" s="191"/>
      <c r="K179" s="191"/>
      <c r="L179" s="191"/>
      <c r="M179" s="191"/>
      <c r="N179" s="191"/>
      <c r="O179" s="191"/>
      <c r="P179" s="191"/>
      <c r="Q179" s="191"/>
      <c r="R179" s="191"/>
      <c r="S179" s="191"/>
      <c r="T179" s="191"/>
      <c r="U179" s="191"/>
      <c r="V179" s="191"/>
      <c r="W179" s="191"/>
      <c r="X179" s="158"/>
      <c r="Y179" s="158"/>
      <c r="Z179" s="158"/>
      <c r="AA179" s="158"/>
      <c r="AB179" s="176"/>
      <c r="AC179" s="200"/>
      <c r="AD179" s="15"/>
      <c r="AE179" s="80"/>
      <c r="AF179" s="80"/>
      <c r="AK179" s="15"/>
      <c r="AL179" s="15"/>
      <c r="AM179" s="15"/>
      <c r="AN179" s="15"/>
      <c r="AO179" s="15"/>
    </row>
    <row r="180" spans="2:41" ht="15" thickBot="1" x14ac:dyDescent="0.25">
      <c r="B180" s="230" t="s">
        <v>72</v>
      </c>
      <c r="C180" s="231"/>
      <c r="D180" s="231"/>
      <c r="E180" s="231"/>
      <c r="F180" s="197">
        <v>1576</v>
      </c>
      <c r="G180" s="197"/>
      <c r="H180" s="197"/>
      <c r="I180" s="197"/>
      <c r="J180" s="197"/>
      <c r="K180" s="197"/>
      <c r="L180" s="197"/>
      <c r="M180" s="197"/>
      <c r="N180" s="197"/>
      <c r="O180" s="197"/>
      <c r="P180" s="197"/>
      <c r="Q180" s="197"/>
      <c r="R180" s="197"/>
      <c r="S180" s="197"/>
      <c r="T180" s="197"/>
      <c r="U180" s="197"/>
      <c r="V180" s="197"/>
      <c r="W180" s="197"/>
      <c r="X180" s="203"/>
      <c r="Y180" s="203"/>
      <c r="Z180" s="203"/>
      <c r="AA180" s="203"/>
      <c r="AB180" s="176"/>
      <c r="AC180" s="200"/>
      <c r="AD180" s="15"/>
      <c r="AE180" s="80"/>
      <c r="AF180" s="80"/>
      <c r="AK180" s="15"/>
      <c r="AL180" s="15"/>
      <c r="AM180" s="15"/>
      <c r="AN180" s="15"/>
      <c r="AO180" s="15"/>
    </row>
    <row r="181" spans="2:41" ht="15.75" thickBot="1" x14ac:dyDescent="0.25">
      <c r="B181" s="138" t="s">
        <v>40</v>
      </c>
      <c r="C181" s="139"/>
      <c r="D181" s="139"/>
      <c r="E181" s="139"/>
      <c r="F181" s="140">
        <f>SUM(F173:F180)</f>
        <v>2168</v>
      </c>
      <c r="G181" s="141"/>
      <c r="H181" s="138">
        <f>SUM(H173:H180)</f>
        <v>0</v>
      </c>
      <c r="I181" s="142"/>
      <c r="J181" s="139">
        <f>SUM(J173:J180)</f>
        <v>0</v>
      </c>
      <c r="K181" s="139"/>
      <c r="L181" s="138">
        <f>SUM(L173:L180)</f>
        <v>0</v>
      </c>
      <c r="M181" s="142"/>
      <c r="N181" s="139">
        <f>SUM(N173:N180)</f>
        <v>0</v>
      </c>
      <c r="O181" s="139"/>
      <c r="P181" s="138">
        <f>SUM(P173:P180)</f>
        <v>0</v>
      </c>
      <c r="Q181" s="142"/>
      <c r="R181" s="138">
        <f>SUM(R173:R180)</f>
        <v>0</v>
      </c>
      <c r="S181" s="142"/>
      <c r="T181" s="138">
        <f>SUM(T173:T180)</f>
        <v>0</v>
      </c>
      <c r="U181" s="142"/>
      <c r="V181" s="138">
        <f>SUM(V173:V180)</f>
        <v>0</v>
      </c>
      <c r="W181" s="142"/>
      <c r="X181" s="138">
        <f>SUM(X173:X180)</f>
        <v>0</v>
      </c>
      <c r="Y181" s="142"/>
      <c r="Z181" s="138">
        <f>SUM(Z173:Z180)</f>
        <v>0</v>
      </c>
      <c r="AA181" s="142"/>
      <c r="AB181" s="138">
        <f>SUM(AB173:AB180)</f>
        <v>0</v>
      </c>
      <c r="AC181" s="139"/>
      <c r="AD181" s="15"/>
      <c r="AE181" s="83"/>
      <c r="AF181" s="80"/>
      <c r="AK181" s="15"/>
      <c r="AL181" s="15"/>
      <c r="AM181" s="15"/>
      <c r="AN181" s="15"/>
      <c r="AO181" s="15"/>
    </row>
    <row r="182" spans="2:41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3"/>
      <c r="AK182" s="15"/>
      <c r="AL182" s="15"/>
      <c r="AM182" s="15"/>
      <c r="AN182" s="15"/>
      <c r="AO182" s="15"/>
    </row>
    <row r="183" spans="2:41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K183" s="15"/>
      <c r="AL183" s="15"/>
      <c r="AM183" s="15"/>
      <c r="AN183" s="15"/>
      <c r="AO183" s="15"/>
    </row>
    <row r="184" spans="2:41" x14ac:dyDescent="0.2">
      <c r="AD184" s="15"/>
      <c r="AK184" s="15"/>
      <c r="AL184" s="15"/>
      <c r="AM184" s="15"/>
      <c r="AN184" s="15"/>
      <c r="AO184" s="15"/>
    </row>
    <row r="185" spans="2:41" ht="13.5" thickBot="1" x14ac:dyDescent="0.25">
      <c r="AD185" s="15"/>
      <c r="AK185" s="15"/>
      <c r="AL185" s="15"/>
      <c r="AM185" s="15"/>
      <c r="AN185" s="15"/>
      <c r="AO185" s="15"/>
    </row>
    <row r="186" spans="2:41" x14ac:dyDescent="0.2">
      <c r="B186" s="213" t="s">
        <v>73</v>
      </c>
      <c r="C186" s="214"/>
      <c r="D186" s="214"/>
      <c r="E186" s="214"/>
      <c r="F186" s="214"/>
      <c r="G186" s="215"/>
      <c r="AK186" s="15"/>
      <c r="AL186" s="15"/>
      <c r="AM186" s="15"/>
      <c r="AN186" s="15"/>
      <c r="AO186" s="15"/>
    </row>
    <row r="187" spans="2:41" ht="13.5" thickBot="1" x14ac:dyDescent="0.25">
      <c r="B187" s="216"/>
      <c r="C187" s="217"/>
      <c r="D187" s="217"/>
      <c r="E187" s="217"/>
      <c r="F187" s="217"/>
      <c r="G187" s="218"/>
      <c r="AK187" s="15"/>
      <c r="AL187" s="15"/>
      <c r="AM187" s="15"/>
      <c r="AN187" s="15"/>
      <c r="AO187" s="15"/>
    </row>
    <row r="188" spans="2:41" ht="13.5" thickBot="1" x14ac:dyDescent="0.25">
      <c r="B188" s="219" t="s">
        <v>59</v>
      </c>
      <c r="C188" s="220"/>
      <c r="D188" s="220"/>
      <c r="E188" s="220"/>
      <c r="F188" s="202" t="s">
        <v>43</v>
      </c>
      <c r="G188" s="131"/>
      <c r="H188" s="3"/>
      <c r="AK188" s="15"/>
      <c r="AL188" s="15"/>
      <c r="AM188" s="15"/>
      <c r="AN188" s="15"/>
      <c r="AO188" s="15"/>
    </row>
    <row r="189" spans="2:41" x14ac:dyDescent="0.2">
      <c r="B189" s="221" t="s">
        <v>142</v>
      </c>
      <c r="C189" s="175"/>
      <c r="D189" s="175"/>
      <c r="E189" s="175"/>
      <c r="F189" s="198">
        <f>SUM(F173:AC173)</f>
        <v>0</v>
      </c>
      <c r="G189" s="199"/>
      <c r="AK189" s="15"/>
      <c r="AL189" s="15"/>
      <c r="AM189" s="15"/>
      <c r="AN189" s="15"/>
      <c r="AO189" s="15"/>
    </row>
    <row r="190" spans="2:41" x14ac:dyDescent="0.2">
      <c r="B190" s="195" t="s">
        <v>69</v>
      </c>
      <c r="C190" s="155"/>
      <c r="D190" s="155"/>
      <c r="E190" s="155"/>
      <c r="F190" s="198">
        <f t="shared" ref="F190:F196" si="2">SUM(F174:AC174)</f>
        <v>0</v>
      </c>
      <c r="G190" s="199"/>
      <c r="AK190" s="15"/>
      <c r="AL190" s="15"/>
      <c r="AM190" s="15"/>
      <c r="AN190" s="15"/>
      <c r="AO190" s="15"/>
    </row>
    <row r="191" spans="2:41" x14ac:dyDescent="0.2">
      <c r="B191" s="195" t="s">
        <v>70</v>
      </c>
      <c r="C191" s="155"/>
      <c r="D191" s="155"/>
      <c r="E191" s="155"/>
      <c r="F191" s="198">
        <f t="shared" si="2"/>
        <v>0</v>
      </c>
      <c r="G191" s="199"/>
      <c r="AK191" s="15"/>
      <c r="AL191" s="15"/>
      <c r="AM191" s="15"/>
      <c r="AN191" s="15"/>
      <c r="AO191" s="15"/>
    </row>
    <row r="192" spans="2:41" x14ac:dyDescent="0.2">
      <c r="B192" s="160" t="s">
        <v>138</v>
      </c>
      <c r="C192" s="155"/>
      <c r="D192" s="155"/>
      <c r="E192" s="155"/>
      <c r="F192" s="198">
        <f t="shared" si="2"/>
        <v>557</v>
      </c>
      <c r="G192" s="199"/>
      <c r="AK192" s="15"/>
      <c r="AL192" s="15"/>
      <c r="AM192" s="15"/>
      <c r="AN192" s="15"/>
      <c r="AO192" s="15"/>
    </row>
    <row r="193" spans="2:55" x14ac:dyDescent="0.2">
      <c r="B193" s="160" t="s">
        <v>139</v>
      </c>
      <c r="C193" s="155"/>
      <c r="D193" s="155"/>
      <c r="E193" s="155"/>
      <c r="F193" s="198">
        <f t="shared" si="2"/>
        <v>12</v>
      </c>
      <c r="G193" s="199"/>
      <c r="AK193" s="15"/>
      <c r="AL193" s="15"/>
      <c r="AM193" s="15"/>
      <c r="AN193" s="15"/>
      <c r="AO193" s="15"/>
    </row>
    <row r="194" spans="2:55" x14ac:dyDescent="0.2">
      <c r="B194" s="160" t="s">
        <v>140</v>
      </c>
      <c r="C194" s="155"/>
      <c r="D194" s="155"/>
      <c r="E194" s="155"/>
      <c r="F194" s="198">
        <f t="shared" si="2"/>
        <v>23</v>
      </c>
      <c r="G194" s="199"/>
      <c r="AK194" s="15"/>
      <c r="AL194" s="15"/>
      <c r="AM194" s="15"/>
      <c r="AN194" s="15"/>
      <c r="AO194" s="15"/>
    </row>
    <row r="195" spans="2:55" x14ac:dyDescent="0.2">
      <c r="B195" s="195" t="s">
        <v>71</v>
      </c>
      <c r="C195" s="196"/>
      <c r="D195" s="196"/>
      <c r="E195" s="196"/>
      <c r="F195" s="198">
        <f t="shared" si="2"/>
        <v>0</v>
      </c>
      <c r="G195" s="199"/>
      <c r="AK195" s="15"/>
      <c r="AL195" s="15"/>
      <c r="AM195" s="15"/>
      <c r="AN195" s="15"/>
      <c r="AO195" s="15"/>
    </row>
    <row r="196" spans="2:55" ht="13.5" thickBot="1" x14ac:dyDescent="0.25">
      <c r="B196" s="193" t="s">
        <v>72</v>
      </c>
      <c r="C196" s="194"/>
      <c r="D196" s="194"/>
      <c r="E196" s="194"/>
      <c r="F196" s="198">
        <f t="shared" si="2"/>
        <v>1576</v>
      </c>
      <c r="G196" s="199"/>
      <c r="AK196" s="15"/>
      <c r="AL196" s="15"/>
      <c r="AM196" s="15"/>
      <c r="AN196" s="15"/>
      <c r="AO196" s="15"/>
    </row>
    <row r="197" spans="2:55" ht="13.5" thickBot="1" x14ac:dyDescent="0.25">
      <c r="B197" s="138" t="s">
        <v>40</v>
      </c>
      <c r="C197" s="139"/>
      <c r="D197" s="139"/>
      <c r="E197" s="139"/>
      <c r="F197" s="138">
        <f>SUM(F189:F196)</f>
        <v>2168</v>
      </c>
      <c r="G197" s="142"/>
      <c r="AK197" s="15"/>
      <c r="AL197" s="15"/>
      <c r="AM197" s="15"/>
      <c r="AN197" s="15"/>
      <c r="AO197" s="15"/>
    </row>
    <row r="198" spans="2:55" x14ac:dyDescent="0.2">
      <c r="AK198" s="15"/>
      <c r="AL198" s="15"/>
      <c r="AM198" s="15"/>
      <c r="AN198" s="15"/>
      <c r="AO198" s="15"/>
    </row>
    <row r="199" spans="2:55" x14ac:dyDescent="0.2">
      <c r="AK199" s="15"/>
      <c r="AL199" s="15"/>
      <c r="AM199" s="15"/>
      <c r="AN199" s="15"/>
      <c r="AO199" s="15"/>
    </row>
    <row r="200" spans="2:55" x14ac:dyDescent="0.2">
      <c r="AK200" s="15"/>
      <c r="AL200" s="15"/>
      <c r="AM200" s="15"/>
      <c r="AN200" s="15"/>
      <c r="AO200" s="15"/>
    </row>
    <row r="201" spans="2:55" x14ac:dyDescent="0.2">
      <c r="AK201" s="15"/>
      <c r="AL201" s="15"/>
      <c r="AM201" s="15"/>
      <c r="AN201" s="15"/>
      <c r="AO201" s="15"/>
    </row>
    <row r="202" spans="2:55" ht="10.5" customHeight="1" x14ac:dyDescent="0.2">
      <c r="AK202" s="15"/>
      <c r="AL202" s="15"/>
      <c r="AM202" s="15"/>
      <c r="AN202" s="15"/>
      <c r="AO202" s="15"/>
    </row>
    <row r="203" spans="2:55" ht="3" customHeight="1" thickBot="1" x14ac:dyDescent="0.25">
      <c r="AD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</row>
    <row r="204" spans="2:55" ht="7.5" customHeight="1" x14ac:dyDescent="0.2">
      <c r="B204" s="134" t="s">
        <v>63</v>
      </c>
      <c r="C204" s="135"/>
      <c r="D204" s="135"/>
      <c r="E204" s="135"/>
      <c r="F204" s="135"/>
      <c r="G204" s="135"/>
      <c r="H204" s="135"/>
      <c r="I204" s="135"/>
      <c r="J204" s="135"/>
      <c r="K204" s="135"/>
      <c r="L204" s="135"/>
      <c r="M204" s="135"/>
      <c r="N204" s="135"/>
      <c r="O204" s="135"/>
      <c r="P204" s="135"/>
      <c r="Q204" s="135"/>
      <c r="R204" s="135"/>
      <c r="S204" s="135"/>
      <c r="T204" s="135"/>
      <c r="U204" s="135"/>
      <c r="V204" s="135"/>
      <c r="W204" s="135"/>
      <c r="X204" s="135"/>
      <c r="Y204" s="135"/>
      <c r="Z204" s="135"/>
      <c r="AA204" s="135"/>
      <c r="AB204" s="135"/>
      <c r="AC204" s="135"/>
      <c r="AD204" s="85"/>
      <c r="AK204" s="85"/>
      <c r="AL204" s="85"/>
      <c r="AM204" s="85"/>
      <c r="AN204" s="85"/>
      <c r="AO204" s="85"/>
      <c r="AP204" s="85"/>
      <c r="AQ204" s="85"/>
      <c r="AR204" s="85"/>
      <c r="AS204" s="85"/>
      <c r="AT204" s="85"/>
      <c r="AU204" s="85"/>
      <c r="AV204" s="85"/>
    </row>
    <row r="205" spans="2:55" ht="8.25" customHeight="1" thickBot="1" x14ac:dyDescent="0.25">
      <c r="B205" s="136"/>
      <c r="C205" s="137"/>
      <c r="D205" s="137"/>
      <c r="E205" s="137"/>
      <c r="F205" s="137"/>
      <c r="G205" s="137"/>
      <c r="H205" s="137"/>
      <c r="I205" s="137"/>
      <c r="J205" s="137"/>
      <c r="K205" s="137"/>
      <c r="L205" s="137"/>
      <c r="M205" s="137"/>
      <c r="N205" s="137"/>
      <c r="O205" s="137"/>
      <c r="P205" s="137"/>
      <c r="Q205" s="137"/>
      <c r="R205" s="137"/>
      <c r="S205" s="137"/>
      <c r="T205" s="137"/>
      <c r="U205" s="137"/>
      <c r="V205" s="137"/>
      <c r="W205" s="137"/>
      <c r="X205" s="137"/>
      <c r="Y205" s="137"/>
      <c r="Z205" s="137"/>
      <c r="AA205" s="137"/>
      <c r="AB205" s="137"/>
      <c r="AC205" s="137"/>
      <c r="AD205" s="85"/>
      <c r="AK205" s="85"/>
      <c r="AL205" s="85"/>
      <c r="AM205" s="85"/>
      <c r="AN205" s="85"/>
      <c r="AO205" s="85"/>
      <c r="AP205" s="85"/>
      <c r="AQ205" s="85"/>
      <c r="AR205" s="85"/>
      <c r="AS205" s="85"/>
      <c r="AT205" s="85"/>
      <c r="AU205" s="85"/>
      <c r="AV205" s="85"/>
    </row>
    <row r="206" spans="2:55" ht="13.5" customHeight="1" x14ac:dyDescent="0.2">
      <c r="B206" s="289" t="s">
        <v>59</v>
      </c>
      <c r="C206" s="290"/>
      <c r="D206" s="290"/>
      <c r="E206" s="291"/>
      <c r="F206" s="204" t="s">
        <v>14</v>
      </c>
      <c r="G206" s="205"/>
      <c r="H206" s="205" t="s">
        <v>15</v>
      </c>
      <c r="I206" s="205"/>
      <c r="J206" s="205" t="s">
        <v>16</v>
      </c>
      <c r="K206" s="205"/>
      <c r="L206" s="205" t="s">
        <v>17</v>
      </c>
      <c r="M206" s="205"/>
      <c r="N206" s="205" t="s">
        <v>18</v>
      </c>
      <c r="O206" s="205"/>
      <c r="P206" s="205" t="s">
        <v>19</v>
      </c>
      <c r="Q206" s="205"/>
      <c r="R206" s="205" t="s">
        <v>20</v>
      </c>
      <c r="S206" s="205"/>
      <c r="T206" s="292" t="s">
        <v>21</v>
      </c>
      <c r="U206" s="293"/>
      <c r="V206" s="205" t="s">
        <v>22</v>
      </c>
      <c r="W206" s="205"/>
      <c r="X206" s="205" t="s">
        <v>23</v>
      </c>
      <c r="Y206" s="205"/>
      <c r="Z206" s="205" t="s">
        <v>24</v>
      </c>
      <c r="AA206" s="205"/>
      <c r="AB206" s="205" t="s">
        <v>25</v>
      </c>
      <c r="AC206" s="292"/>
      <c r="AD206" s="85"/>
      <c r="AG206" s="179"/>
      <c r="AH206" s="179"/>
      <c r="AI206" s="179"/>
      <c r="AJ206" s="179"/>
      <c r="AK206" s="179"/>
      <c r="AL206" s="179"/>
      <c r="AM206" s="179"/>
      <c r="AN206" s="179"/>
      <c r="AO206" s="179"/>
      <c r="AP206" s="179"/>
      <c r="AQ206" s="179"/>
      <c r="AR206" s="179"/>
      <c r="AS206" s="179"/>
      <c r="AT206" s="179"/>
      <c r="AU206" s="179"/>
      <c r="AV206" s="179"/>
      <c r="AW206" s="180">
        <v>91</v>
      </c>
      <c r="AX206" s="178"/>
      <c r="AY206" s="178">
        <v>88</v>
      </c>
      <c r="AZ206" s="178"/>
      <c r="BA206" s="178">
        <v>55</v>
      </c>
      <c r="BB206" s="178">
        <v>55</v>
      </c>
      <c r="BC206" s="98">
        <f t="shared" ref="BC206:BC227" si="3">SUM(AF206:BB206)</f>
        <v>289</v>
      </c>
    </row>
    <row r="207" spans="2:55" ht="12.75" customHeight="1" x14ac:dyDescent="0.2">
      <c r="B207" s="182" t="s">
        <v>79</v>
      </c>
      <c r="C207" s="182" t="s">
        <v>93</v>
      </c>
      <c r="D207" s="182" t="s">
        <v>93</v>
      </c>
      <c r="E207" s="182" t="s">
        <v>93</v>
      </c>
      <c r="F207" s="189">
        <v>67</v>
      </c>
      <c r="G207" s="190"/>
      <c r="H207" s="192"/>
      <c r="I207" s="192"/>
      <c r="J207" s="192"/>
      <c r="K207" s="192"/>
      <c r="L207" s="192"/>
      <c r="M207" s="192"/>
      <c r="N207" s="192"/>
      <c r="O207" s="192"/>
      <c r="P207" s="192"/>
      <c r="Q207" s="192"/>
      <c r="R207" s="192"/>
      <c r="S207" s="192"/>
      <c r="T207" s="192"/>
      <c r="U207" s="192"/>
      <c r="V207" s="192"/>
      <c r="W207" s="192"/>
      <c r="X207" s="192"/>
      <c r="Y207" s="192"/>
      <c r="Z207" s="192"/>
      <c r="AA207" s="192"/>
      <c r="AB207" s="192"/>
      <c r="AC207" s="189"/>
      <c r="AD207" s="86"/>
      <c r="AG207" s="179"/>
      <c r="AH207" s="179"/>
      <c r="AI207" s="179"/>
      <c r="AJ207" s="179"/>
      <c r="AK207" s="179"/>
      <c r="AL207" s="179"/>
      <c r="AM207" s="179"/>
      <c r="AN207" s="179"/>
      <c r="AO207" s="179"/>
      <c r="AP207" s="179"/>
      <c r="AQ207" s="179"/>
      <c r="AR207" s="179"/>
      <c r="AS207" s="179"/>
      <c r="AT207" s="179"/>
      <c r="AU207" s="179"/>
      <c r="AV207" s="179"/>
      <c r="AW207" s="180">
        <v>111</v>
      </c>
      <c r="AX207" s="178"/>
      <c r="AY207" s="178">
        <v>115</v>
      </c>
      <c r="AZ207" s="178"/>
      <c r="BA207" s="178">
        <v>110</v>
      </c>
      <c r="BB207" s="178">
        <v>110</v>
      </c>
      <c r="BC207" s="98">
        <f t="shared" si="3"/>
        <v>446</v>
      </c>
    </row>
    <row r="208" spans="2:55" ht="17.25" customHeight="1" x14ac:dyDescent="0.2">
      <c r="B208" s="277" t="s">
        <v>76</v>
      </c>
      <c r="C208" s="277" t="s">
        <v>94</v>
      </c>
      <c r="D208" s="277" t="s">
        <v>94</v>
      </c>
      <c r="E208" s="277" t="s">
        <v>94</v>
      </c>
      <c r="F208" s="189">
        <v>93</v>
      </c>
      <c r="G208" s="190"/>
      <c r="H208" s="192"/>
      <c r="I208" s="192"/>
      <c r="J208" s="192"/>
      <c r="K208" s="192"/>
      <c r="L208" s="192"/>
      <c r="M208" s="192"/>
      <c r="N208" s="192"/>
      <c r="O208" s="192"/>
      <c r="P208" s="192"/>
      <c r="Q208" s="192"/>
      <c r="R208" s="192"/>
      <c r="S208" s="192"/>
      <c r="T208" s="192"/>
      <c r="U208" s="192"/>
      <c r="V208" s="192"/>
      <c r="W208" s="192"/>
      <c r="X208" s="192"/>
      <c r="Y208" s="192"/>
      <c r="Z208" s="192"/>
      <c r="AA208" s="192"/>
      <c r="AB208" s="192"/>
      <c r="AC208" s="189"/>
      <c r="AD208" s="86"/>
      <c r="AG208" s="179"/>
      <c r="AH208" s="179"/>
      <c r="AI208" s="179"/>
      <c r="AJ208" s="179"/>
      <c r="AK208" s="179"/>
      <c r="AL208" s="179"/>
      <c r="AM208" s="179"/>
      <c r="AN208" s="179"/>
      <c r="AO208" s="179"/>
      <c r="AP208" s="179"/>
      <c r="AQ208" s="179"/>
      <c r="AR208" s="179"/>
      <c r="AS208" s="179"/>
      <c r="AT208" s="179"/>
      <c r="AU208" s="179"/>
      <c r="AV208" s="179"/>
      <c r="AW208" s="180">
        <v>242</v>
      </c>
      <c r="AX208" s="178"/>
      <c r="AY208" s="178">
        <v>262</v>
      </c>
      <c r="AZ208" s="178"/>
      <c r="BA208" s="178">
        <v>184</v>
      </c>
      <c r="BB208" s="178">
        <v>184</v>
      </c>
      <c r="BC208" s="98">
        <f t="shared" si="3"/>
        <v>872</v>
      </c>
    </row>
    <row r="209" spans="2:55" ht="14.25" customHeight="1" x14ac:dyDescent="0.2">
      <c r="B209" s="182" t="s">
        <v>95</v>
      </c>
      <c r="C209" s="182" t="s">
        <v>96</v>
      </c>
      <c r="D209" s="182" t="s">
        <v>96</v>
      </c>
      <c r="E209" s="182" t="s">
        <v>96</v>
      </c>
      <c r="F209" s="189">
        <v>181</v>
      </c>
      <c r="G209" s="190"/>
      <c r="H209" s="192"/>
      <c r="I209" s="192"/>
      <c r="J209" s="192"/>
      <c r="K209" s="192"/>
      <c r="L209" s="192"/>
      <c r="M209" s="192"/>
      <c r="N209" s="192"/>
      <c r="O209" s="192"/>
      <c r="P209" s="192"/>
      <c r="Q209" s="192"/>
      <c r="R209" s="192"/>
      <c r="S209" s="192"/>
      <c r="T209" s="192"/>
      <c r="U209" s="192"/>
      <c r="V209" s="192"/>
      <c r="W209" s="192"/>
      <c r="X209" s="192"/>
      <c r="Y209" s="192"/>
      <c r="Z209" s="192"/>
      <c r="AA209" s="192"/>
      <c r="AB209" s="192"/>
      <c r="AC209" s="189"/>
      <c r="AD209" s="86"/>
      <c r="AG209" s="179"/>
      <c r="AH209" s="179"/>
      <c r="AI209" s="179"/>
      <c r="AJ209" s="179"/>
      <c r="AK209" s="179"/>
      <c r="AL209" s="179"/>
      <c r="AM209" s="179"/>
      <c r="AN209" s="179"/>
      <c r="AO209" s="179"/>
      <c r="AP209" s="179"/>
      <c r="AQ209" s="179"/>
      <c r="AR209" s="179"/>
      <c r="AS209" s="179"/>
      <c r="AT209" s="179"/>
      <c r="AU209" s="179"/>
      <c r="AV209" s="179"/>
      <c r="AW209" s="180">
        <v>214</v>
      </c>
      <c r="AX209" s="178"/>
      <c r="AY209" s="178">
        <v>210</v>
      </c>
      <c r="AZ209" s="178"/>
      <c r="BA209" s="178">
        <v>150</v>
      </c>
      <c r="BB209" s="178">
        <v>150</v>
      </c>
      <c r="BC209" s="98">
        <f t="shared" si="3"/>
        <v>724</v>
      </c>
    </row>
    <row r="210" spans="2:55" ht="12.75" customHeight="1" x14ac:dyDescent="0.2">
      <c r="B210" s="182" t="s">
        <v>97</v>
      </c>
      <c r="C210" s="182" t="s">
        <v>98</v>
      </c>
      <c r="D210" s="182" t="s">
        <v>98</v>
      </c>
      <c r="E210" s="182" t="s">
        <v>98</v>
      </c>
      <c r="F210" s="189">
        <v>176</v>
      </c>
      <c r="G210" s="190"/>
      <c r="H210" s="192"/>
      <c r="I210" s="192"/>
      <c r="J210" s="192"/>
      <c r="K210" s="192"/>
      <c r="L210" s="192"/>
      <c r="M210" s="192"/>
      <c r="N210" s="192"/>
      <c r="O210" s="192"/>
      <c r="P210" s="192"/>
      <c r="Q210" s="192"/>
      <c r="R210" s="192"/>
      <c r="S210" s="192"/>
      <c r="T210" s="192"/>
      <c r="U210" s="192"/>
      <c r="V210" s="192"/>
      <c r="W210" s="192"/>
      <c r="X210" s="192"/>
      <c r="Y210" s="192"/>
      <c r="Z210" s="192"/>
      <c r="AA210" s="192"/>
      <c r="AB210" s="192"/>
      <c r="AC210" s="189"/>
      <c r="AD210" s="86"/>
      <c r="AG210" s="179"/>
      <c r="AH210" s="179"/>
      <c r="AI210" s="179"/>
      <c r="AJ210" s="179"/>
      <c r="AK210" s="179"/>
      <c r="AL210" s="179"/>
      <c r="AM210" s="179"/>
      <c r="AN210" s="179"/>
      <c r="AO210" s="179"/>
      <c r="AP210" s="179"/>
      <c r="AQ210" s="179"/>
      <c r="AR210" s="179"/>
      <c r="AS210" s="179"/>
      <c r="AT210" s="179"/>
      <c r="AU210" s="179"/>
      <c r="AV210" s="179"/>
      <c r="AW210" s="180">
        <v>56</v>
      </c>
      <c r="AX210" s="178"/>
      <c r="AY210" s="178">
        <v>51</v>
      </c>
      <c r="AZ210" s="178"/>
      <c r="BA210" s="178">
        <v>144</v>
      </c>
      <c r="BB210" s="178">
        <v>144</v>
      </c>
      <c r="BC210" s="98">
        <f t="shared" si="3"/>
        <v>395</v>
      </c>
    </row>
    <row r="211" spans="2:55" ht="12.75" customHeight="1" x14ac:dyDescent="0.2">
      <c r="B211" s="261" t="s">
        <v>99</v>
      </c>
      <c r="C211" s="261" t="s">
        <v>100</v>
      </c>
      <c r="D211" s="261" t="s">
        <v>100</v>
      </c>
      <c r="E211" s="261" t="s">
        <v>100</v>
      </c>
      <c r="F211" s="189">
        <v>29</v>
      </c>
      <c r="G211" s="190"/>
      <c r="H211" s="192"/>
      <c r="I211" s="192"/>
      <c r="J211" s="192"/>
      <c r="K211" s="192"/>
      <c r="L211" s="192"/>
      <c r="M211" s="192"/>
      <c r="N211" s="192"/>
      <c r="O211" s="192"/>
      <c r="P211" s="192"/>
      <c r="Q211" s="192"/>
      <c r="R211" s="192"/>
      <c r="S211" s="192"/>
      <c r="T211" s="192"/>
      <c r="U211" s="192"/>
      <c r="V211" s="192"/>
      <c r="W211" s="192"/>
      <c r="X211" s="192"/>
      <c r="Y211" s="192"/>
      <c r="Z211" s="192"/>
      <c r="AA211" s="192"/>
      <c r="AB211" s="192"/>
      <c r="AC211" s="189"/>
      <c r="AD211" s="86"/>
      <c r="AG211" s="179"/>
      <c r="AH211" s="179"/>
      <c r="AI211" s="179"/>
      <c r="AJ211" s="179"/>
      <c r="AK211" s="179"/>
      <c r="AL211" s="179"/>
      <c r="AM211" s="179"/>
      <c r="AN211" s="179"/>
      <c r="AO211" s="179"/>
      <c r="AP211" s="179"/>
      <c r="AQ211" s="179"/>
      <c r="AR211" s="179"/>
      <c r="AS211" s="179"/>
      <c r="AT211" s="179"/>
      <c r="AU211" s="179"/>
      <c r="AV211" s="179"/>
      <c r="AW211" s="180">
        <v>50</v>
      </c>
      <c r="AX211" s="178"/>
      <c r="AY211" s="178">
        <v>54</v>
      </c>
      <c r="AZ211" s="178"/>
      <c r="BA211" s="178">
        <v>30</v>
      </c>
      <c r="BB211" s="178">
        <v>0</v>
      </c>
      <c r="BC211" s="98">
        <f t="shared" si="3"/>
        <v>134</v>
      </c>
    </row>
    <row r="212" spans="2:55" ht="12.75" customHeight="1" x14ac:dyDescent="0.2">
      <c r="B212" s="261" t="s">
        <v>103</v>
      </c>
      <c r="C212" s="261" t="s">
        <v>102</v>
      </c>
      <c r="D212" s="261" t="s">
        <v>102</v>
      </c>
      <c r="E212" s="261" t="s">
        <v>102</v>
      </c>
      <c r="F212" s="189">
        <v>0</v>
      </c>
      <c r="G212" s="190"/>
      <c r="H212" s="192"/>
      <c r="I212" s="192"/>
      <c r="J212" s="192"/>
      <c r="K212" s="192"/>
      <c r="L212" s="192"/>
      <c r="M212" s="192"/>
      <c r="N212" s="192"/>
      <c r="O212" s="192"/>
      <c r="P212" s="192"/>
      <c r="Q212" s="192"/>
      <c r="R212" s="192"/>
      <c r="S212" s="192"/>
      <c r="T212" s="192"/>
      <c r="U212" s="192"/>
      <c r="V212" s="192"/>
      <c r="W212" s="192"/>
      <c r="X212" s="192"/>
      <c r="Y212" s="192"/>
      <c r="Z212" s="192"/>
      <c r="AA212" s="192"/>
      <c r="AB212" s="192"/>
      <c r="AC212" s="189"/>
      <c r="AD212" s="86"/>
      <c r="AG212" s="179"/>
      <c r="AH212" s="179"/>
      <c r="AI212" s="179"/>
      <c r="AJ212" s="179"/>
      <c r="AK212" s="179"/>
      <c r="AL212" s="179"/>
      <c r="AM212" s="179"/>
      <c r="AN212" s="179"/>
      <c r="AO212" s="179"/>
      <c r="AP212" s="179"/>
      <c r="AQ212" s="179"/>
      <c r="AR212" s="179"/>
      <c r="AS212" s="179"/>
      <c r="AT212" s="179"/>
      <c r="AU212" s="179"/>
      <c r="AV212" s="179"/>
      <c r="AW212" s="180">
        <v>0</v>
      </c>
      <c r="AX212" s="178"/>
      <c r="AY212" s="178">
        <v>0</v>
      </c>
      <c r="AZ212" s="178"/>
      <c r="BA212" s="178">
        <v>0</v>
      </c>
      <c r="BB212" s="178">
        <v>30</v>
      </c>
      <c r="BC212" s="98">
        <f t="shared" si="3"/>
        <v>30</v>
      </c>
    </row>
    <row r="213" spans="2:55" ht="12.75" customHeight="1" x14ac:dyDescent="0.2">
      <c r="B213" s="261" t="s">
        <v>155</v>
      </c>
      <c r="C213" s="261" t="s">
        <v>104</v>
      </c>
      <c r="D213" s="261" t="s">
        <v>104</v>
      </c>
      <c r="E213" s="261" t="s">
        <v>104</v>
      </c>
      <c r="F213" s="189">
        <v>33</v>
      </c>
      <c r="G213" s="190"/>
      <c r="H213" s="192"/>
      <c r="I213" s="192"/>
      <c r="J213" s="192"/>
      <c r="K213" s="192"/>
      <c r="L213" s="192"/>
      <c r="M213" s="192"/>
      <c r="N213" s="192"/>
      <c r="O213" s="192"/>
      <c r="P213" s="192"/>
      <c r="Q213" s="192"/>
      <c r="R213" s="192"/>
      <c r="S213" s="192"/>
      <c r="T213" s="192"/>
      <c r="U213" s="192"/>
      <c r="V213" s="192"/>
      <c r="W213" s="192"/>
      <c r="X213" s="192"/>
      <c r="Y213" s="192"/>
      <c r="Z213" s="192"/>
      <c r="AA213" s="192"/>
      <c r="AB213" s="192"/>
      <c r="AC213" s="189"/>
      <c r="AD213" s="86"/>
      <c r="AG213" s="179"/>
      <c r="AH213" s="179"/>
      <c r="AI213" s="179"/>
      <c r="AJ213" s="179"/>
      <c r="AK213" s="179"/>
      <c r="AL213" s="179"/>
      <c r="AM213" s="179"/>
      <c r="AN213" s="179"/>
      <c r="AO213" s="179"/>
      <c r="AP213" s="179"/>
      <c r="AQ213" s="179"/>
      <c r="AR213" s="179"/>
      <c r="AS213" s="179"/>
      <c r="AT213" s="179"/>
      <c r="AU213" s="179"/>
      <c r="AV213" s="179"/>
      <c r="AW213" s="180">
        <v>172</v>
      </c>
      <c r="AX213" s="178"/>
      <c r="AY213" s="178">
        <v>304</v>
      </c>
      <c r="AZ213" s="178"/>
      <c r="BA213" s="178">
        <v>182</v>
      </c>
      <c r="BB213" s="178">
        <v>182</v>
      </c>
      <c r="BC213" s="98">
        <f t="shared" si="3"/>
        <v>840</v>
      </c>
    </row>
    <row r="214" spans="2:55" ht="23.25" customHeight="1" x14ac:dyDescent="0.2">
      <c r="B214" s="261" t="s">
        <v>105</v>
      </c>
      <c r="C214" s="261" t="s">
        <v>106</v>
      </c>
      <c r="D214" s="261" t="s">
        <v>106</v>
      </c>
      <c r="E214" s="261" t="s">
        <v>106</v>
      </c>
      <c r="F214" s="189">
        <v>155</v>
      </c>
      <c r="G214" s="190"/>
      <c r="H214" s="192"/>
      <c r="I214" s="192"/>
      <c r="J214" s="192"/>
      <c r="K214" s="192"/>
      <c r="L214" s="192"/>
      <c r="M214" s="192"/>
      <c r="N214" s="192"/>
      <c r="O214" s="192"/>
      <c r="P214" s="192"/>
      <c r="Q214" s="192"/>
      <c r="R214" s="192"/>
      <c r="S214" s="192"/>
      <c r="T214" s="192"/>
      <c r="U214" s="192"/>
      <c r="V214" s="192"/>
      <c r="W214" s="192"/>
      <c r="X214" s="192"/>
      <c r="Y214" s="192"/>
      <c r="Z214" s="192"/>
      <c r="AA214" s="192"/>
      <c r="AB214" s="192"/>
      <c r="AC214" s="189"/>
      <c r="AD214" s="86"/>
      <c r="AG214" s="179"/>
      <c r="AH214" s="179"/>
      <c r="AI214" s="179"/>
      <c r="AJ214" s="179"/>
      <c r="AK214" s="179"/>
      <c r="AL214" s="179"/>
      <c r="AM214" s="179"/>
      <c r="AN214" s="179"/>
      <c r="AO214" s="179"/>
      <c r="AP214" s="179"/>
      <c r="AQ214" s="179"/>
      <c r="AR214" s="179"/>
      <c r="AS214" s="179"/>
      <c r="AT214" s="179"/>
      <c r="AU214" s="179"/>
      <c r="AV214" s="179"/>
      <c r="AW214" s="180">
        <v>11</v>
      </c>
      <c r="AX214" s="178"/>
      <c r="AY214" s="178">
        <v>16</v>
      </c>
      <c r="AZ214" s="178"/>
      <c r="BA214" s="178">
        <v>9</v>
      </c>
      <c r="BB214" s="178">
        <v>9</v>
      </c>
      <c r="BC214" s="98">
        <f t="shared" si="3"/>
        <v>45</v>
      </c>
    </row>
    <row r="215" spans="2:55" ht="27" customHeight="1" x14ac:dyDescent="0.2">
      <c r="B215" s="259" t="s">
        <v>77</v>
      </c>
      <c r="C215" s="182" t="s">
        <v>107</v>
      </c>
      <c r="D215" s="182" t="s">
        <v>107</v>
      </c>
      <c r="E215" s="182" t="s">
        <v>107</v>
      </c>
      <c r="F215" s="189">
        <v>4</v>
      </c>
      <c r="G215" s="190"/>
      <c r="H215" s="192"/>
      <c r="I215" s="192"/>
      <c r="J215" s="192"/>
      <c r="K215" s="192"/>
      <c r="L215" s="192"/>
      <c r="M215" s="192"/>
      <c r="N215" s="192"/>
      <c r="O215" s="192"/>
      <c r="P215" s="192"/>
      <c r="Q215" s="192"/>
      <c r="R215" s="192"/>
      <c r="S215" s="192"/>
      <c r="T215" s="192"/>
      <c r="U215" s="192"/>
      <c r="V215" s="192"/>
      <c r="W215" s="192"/>
      <c r="X215" s="192"/>
      <c r="Y215" s="192"/>
      <c r="Z215" s="192"/>
      <c r="AA215" s="192"/>
      <c r="AB215" s="192"/>
      <c r="AC215" s="189"/>
      <c r="AD215" s="86"/>
      <c r="AG215" s="179"/>
      <c r="AH215" s="179"/>
      <c r="AI215" s="179"/>
      <c r="AJ215" s="179"/>
      <c r="AK215" s="179"/>
      <c r="AL215" s="179"/>
      <c r="AM215" s="179"/>
      <c r="AN215" s="179"/>
      <c r="AO215" s="179"/>
      <c r="AP215" s="179"/>
      <c r="AQ215" s="179"/>
      <c r="AR215" s="179"/>
      <c r="AS215" s="179"/>
      <c r="AT215" s="179"/>
      <c r="AU215" s="179"/>
      <c r="AV215" s="179"/>
      <c r="AW215" s="180">
        <v>7</v>
      </c>
      <c r="AX215" s="178"/>
      <c r="AY215" s="178">
        <v>8</v>
      </c>
      <c r="AZ215" s="178"/>
      <c r="BA215" s="178">
        <v>3</v>
      </c>
      <c r="BB215" s="178">
        <v>3</v>
      </c>
      <c r="BC215" s="98">
        <f t="shared" si="3"/>
        <v>21</v>
      </c>
    </row>
    <row r="216" spans="2:55" ht="12.75" customHeight="1" x14ac:dyDescent="0.2">
      <c r="B216" s="182" t="s">
        <v>108</v>
      </c>
      <c r="C216" s="182" t="s">
        <v>109</v>
      </c>
      <c r="D216" s="182" t="s">
        <v>109</v>
      </c>
      <c r="E216" s="182" t="s">
        <v>109</v>
      </c>
      <c r="F216" s="189">
        <v>0</v>
      </c>
      <c r="G216" s="190"/>
      <c r="H216" s="192"/>
      <c r="I216" s="192"/>
      <c r="J216" s="192"/>
      <c r="K216" s="192"/>
      <c r="L216" s="192"/>
      <c r="M216" s="192"/>
      <c r="N216" s="192"/>
      <c r="O216" s="192"/>
      <c r="P216" s="192"/>
      <c r="Q216" s="192"/>
      <c r="R216" s="192"/>
      <c r="S216" s="192"/>
      <c r="T216" s="192"/>
      <c r="U216" s="192"/>
      <c r="V216" s="192"/>
      <c r="W216" s="192"/>
      <c r="X216" s="192"/>
      <c r="Y216" s="192"/>
      <c r="Z216" s="192"/>
      <c r="AA216" s="192"/>
      <c r="AB216" s="192"/>
      <c r="AC216" s="189"/>
      <c r="AD216" s="86"/>
      <c r="AG216" s="179"/>
      <c r="AH216" s="179"/>
      <c r="AI216" s="179"/>
      <c r="AJ216" s="179"/>
      <c r="AK216" s="179"/>
      <c r="AL216" s="179"/>
      <c r="AM216" s="179"/>
      <c r="AN216" s="179"/>
      <c r="AO216" s="179"/>
      <c r="AP216" s="179"/>
      <c r="AQ216" s="179"/>
      <c r="AR216" s="179"/>
      <c r="AS216" s="179"/>
      <c r="AT216" s="179"/>
      <c r="AU216" s="179"/>
      <c r="AV216" s="179"/>
      <c r="AW216" s="180">
        <v>55</v>
      </c>
      <c r="AX216" s="178"/>
      <c r="AY216" s="178">
        <v>55</v>
      </c>
      <c r="AZ216" s="178"/>
      <c r="BA216" s="178">
        <v>54</v>
      </c>
      <c r="BB216" s="178">
        <v>54</v>
      </c>
      <c r="BC216" s="98">
        <f t="shared" si="3"/>
        <v>218</v>
      </c>
    </row>
    <row r="217" spans="2:55" ht="12.75" customHeight="1" x14ac:dyDescent="0.2">
      <c r="B217" s="182" t="s">
        <v>110</v>
      </c>
      <c r="C217" s="182" t="s">
        <v>111</v>
      </c>
      <c r="D217" s="182" t="s">
        <v>111</v>
      </c>
      <c r="E217" s="182" t="s">
        <v>111</v>
      </c>
      <c r="F217" s="189">
        <v>86</v>
      </c>
      <c r="G217" s="190"/>
      <c r="H217" s="192"/>
      <c r="I217" s="192"/>
      <c r="J217" s="192"/>
      <c r="K217" s="192"/>
      <c r="L217" s="192"/>
      <c r="M217" s="192"/>
      <c r="N217" s="192"/>
      <c r="O217" s="192"/>
      <c r="P217" s="192"/>
      <c r="Q217" s="192"/>
      <c r="R217" s="192"/>
      <c r="S217" s="192"/>
      <c r="T217" s="192"/>
      <c r="U217" s="192"/>
      <c r="V217" s="192"/>
      <c r="W217" s="192"/>
      <c r="X217" s="192"/>
      <c r="Y217" s="192"/>
      <c r="Z217" s="192"/>
      <c r="AA217" s="192"/>
      <c r="AB217" s="192"/>
      <c r="AC217" s="189"/>
      <c r="AD217" s="86"/>
      <c r="AG217" s="179"/>
      <c r="AH217" s="179"/>
      <c r="AI217" s="179"/>
      <c r="AJ217" s="179"/>
      <c r="AK217" s="179"/>
      <c r="AL217" s="179"/>
      <c r="AM217" s="179"/>
      <c r="AN217" s="179"/>
      <c r="AO217" s="179"/>
      <c r="AP217" s="179"/>
      <c r="AQ217" s="179"/>
      <c r="AR217" s="179"/>
      <c r="AS217" s="179"/>
      <c r="AT217" s="179"/>
      <c r="AU217" s="179"/>
      <c r="AV217" s="179"/>
      <c r="AW217" s="180">
        <v>17</v>
      </c>
      <c r="AX217" s="178"/>
      <c r="AY217" s="178">
        <v>11</v>
      </c>
      <c r="AZ217" s="178"/>
      <c r="BA217" s="178">
        <v>17</v>
      </c>
      <c r="BB217" s="178">
        <v>17</v>
      </c>
      <c r="BC217" s="98">
        <f t="shared" si="3"/>
        <v>62</v>
      </c>
    </row>
    <row r="218" spans="2:55" ht="12.75" customHeight="1" x14ac:dyDescent="0.2">
      <c r="B218" s="182" t="s">
        <v>112</v>
      </c>
      <c r="C218" s="182" t="s">
        <v>113</v>
      </c>
      <c r="D218" s="182" t="s">
        <v>113</v>
      </c>
      <c r="E218" s="182" t="s">
        <v>113</v>
      </c>
      <c r="F218" s="189">
        <v>51</v>
      </c>
      <c r="G218" s="190"/>
      <c r="H218" s="192"/>
      <c r="I218" s="192"/>
      <c r="J218" s="192"/>
      <c r="K218" s="192"/>
      <c r="L218" s="192"/>
      <c r="M218" s="192"/>
      <c r="N218" s="192"/>
      <c r="O218" s="192"/>
      <c r="P218" s="192"/>
      <c r="Q218" s="192"/>
      <c r="R218" s="192"/>
      <c r="S218" s="192"/>
      <c r="T218" s="192"/>
      <c r="U218" s="192"/>
      <c r="V218" s="192"/>
      <c r="W218" s="192"/>
      <c r="X218" s="192"/>
      <c r="Y218" s="192"/>
      <c r="Z218" s="192"/>
      <c r="AA218" s="192"/>
      <c r="AB218" s="192"/>
      <c r="AC218" s="189"/>
      <c r="AD218" s="86"/>
      <c r="AG218" s="179"/>
      <c r="AH218" s="179"/>
      <c r="AI218" s="179"/>
      <c r="AJ218" s="179"/>
      <c r="AK218" s="179"/>
      <c r="AL218" s="179"/>
      <c r="AM218" s="179"/>
      <c r="AN218" s="179"/>
      <c r="AO218" s="179"/>
      <c r="AP218" s="179"/>
      <c r="AQ218" s="179"/>
      <c r="AR218" s="179"/>
      <c r="AS218" s="179"/>
      <c r="AT218" s="179"/>
      <c r="AU218" s="179"/>
      <c r="AV218" s="179"/>
      <c r="AW218" s="180">
        <v>2</v>
      </c>
      <c r="AX218" s="178"/>
      <c r="AY218" s="178">
        <v>2</v>
      </c>
      <c r="AZ218" s="178"/>
      <c r="BA218" s="178">
        <v>0</v>
      </c>
      <c r="BB218" s="178">
        <v>0</v>
      </c>
      <c r="BC218" s="98">
        <f t="shared" si="3"/>
        <v>4</v>
      </c>
    </row>
    <row r="219" spans="2:55" ht="12.75" customHeight="1" x14ac:dyDescent="0.2">
      <c r="B219" s="261" t="s">
        <v>78</v>
      </c>
      <c r="C219" s="261" t="s">
        <v>114</v>
      </c>
      <c r="D219" s="261" t="s">
        <v>114</v>
      </c>
      <c r="E219" s="261" t="s">
        <v>114</v>
      </c>
      <c r="F219" s="189">
        <v>0</v>
      </c>
      <c r="G219" s="190"/>
      <c r="H219" s="192"/>
      <c r="I219" s="192"/>
      <c r="J219" s="192"/>
      <c r="K219" s="192"/>
      <c r="L219" s="192"/>
      <c r="M219" s="192"/>
      <c r="N219" s="192"/>
      <c r="O219" s="192"/>
      <c r="P219" s="192"/>
      <c r="Q219" s="192"/>
      <c r="R219" s="192"/>
      <c r="S219" s="192"/>
      <c r="T219" s="192"/>
      <c r="U219" s="192"/>
      <c r="V219" s="192"/>
      <c r="W219" s="192"/>
      <c r="X219" s="192"/>
      <c r="Y219" s="192"/>
      <c r="Z219" s="192"/>
      <c r="AA219" s="192"/>
      <c r="AB219" s="192"/>
      <c r="AC219" s="189"/>
      <c r="AD219" s="86"/>
      <c r="AG219" s="179"/>
      <c r="AH219" s="179"/>
      <c r="AI219" s="179"/>
      <c r="AJ219" s="179"/>
      <c r="AK219" s="179"/>
      <c r="AL219" s="179"/>
      <c r="AM219" s="179"/>
      <c r="AN219" s="179"/>
      <c r="AO219" s="179"/>
      <c r="AP219" s="179"/>
      <c r="AQ219" s="179"/>
      <c r="AR219" s="179"/>
      <c r="AS219" s="179"/>
      <c r="AT219" s="179"/>
      <c r="AU219" s="179"/>
      <c r="AV219" s="179"/>
      <c r="AW219" s="180">
        <v>0</v>
      </c>
      <c r="AX219" s="178"/>
      <c r="AY219" s="178">
        <v>0</v>
      </c>
      <c r="AZ219" s="178"/>
      <c r="BA219" s="178">
        <v>0</v>
      </c>
      <c r="BB219" s="178">
        <v>0</v>
      </c>
      <c r="BC219" s="98">
        <f t="shared" si="3"/>
        <v>0</v>
      </c>
    </row>
    <row r="220" spans="2:55" ht="12.75" customHeight="1" x14ac:dyDescent="0.2">
      <c r="B220" s="182" t="s">
        <v>115</v>
      </c>
      <c r="C220" s="182" t="s">
        <v>116</v>
      </c>
      <c r="D220" s="182" t="s">
        <v>116</v>
      </c>
      <c r="E220" s="182" t="s">
        <v>116</v>
      </c>
      <c r="F220" s="189">
        <v>0</v>
      </c>
      <c r="G220" s="190"/>
      <c r="H220" s="192"/>
      <c r="I220" s="192"/>
      <c r="J220" s="192"/>
      <c r="K220" s="192"/>
      <c r="L220" s="192"/>
      <c r="M220" s="192"/>
      <c r="N220" s="192"/>
      <c r="O220" s="192"/>
      <c r="P220" s="192"/>
      <c r="Q220" s="192"/>
      <c r="R220" s="192"/>
      <c r="S220" s="192"/>
      <c r="T220" s="192"/>
      <c r="U220" s="192"/>
      <c r="V220" s="192"/>
      <c r="W220" s="192"/>
      <c r="X220" s="192"/>
      <c r="Y220" s="192"/>
      <c r="Z220" s="192"/>
      <c r="AA220" s="192"/>
      <c r="AB220" s="192"/>
      <c r="AC220" s="189"/>
      <c r="AD220" s="86"/>
      <c r="AG220" s="179"/>
      <c r="AH220" s="179"/>
      <c r="AI220" s="179"/>
      <c r="AJ220" s="179"/>
      <c r="AK220" s="179"/>
      <c r="AL220" s="179"/>
      <c r="AM220" s="179"/>
      <c r="AN220" s="179"/>
      <c r="AO220" s="179"/>
      <c r="AP220" s="179"/>
      <c r="AQ220" s="179"/>
      <c r="AR220" s="179"/>
      <c r="AS220" s="179"/>
      <c r="AT220" s="179"/>
      <c r="AU220" s="179"/>
      <c r="AV220" s="179"/>
      <c r="AW220" s="180">
        <v>49</v>
      </c>
      <c r="AX220" s="178"/>
      <c r="AY220" s="178">
        <v>113</v>
      </c>
      <c r="AZ220" s="178"/>
      <c r="BA220" s="178">
        <v>65</v>
      </c>
      <c r="BB220" s="178">
        <v>65</v>
      </c>
      <c r="BC220" s="98">
        <f t="shared" si="3"/>
        <v>292</v>
      </c>
    </row>
    <row r="221" spans="2:55" ht="12.75" customHeight="1" x14ac:dyDescent="0.2">
      <c r="B221" s="182" t="s">
        <v>60</v>
      </c>
      <c r="C221" s="182" t="s">
        <v>117</v>
      </c>
      <c r="D221" s="182" t="s">
        <v>117</v>
      </c>
      <c r="E221" s="182" t="s">
        <v>117</v>
      </c>
      <c r="F221" s="189">
        <v>40</v>
      </c>
      <c r="G221" s="190"/>
      <c r="H221" s="192"/>
      <c r="I221" s="192"/>
      <c r="J221" s="192"/>
      <c r="K221" s="192"/>
      <c r="L221" s="192"/>
      <c r="M221" s="192"/>
      <c r="N221" s="192"/>
      <c r="O221" s="192"/>
      <c r="P221" s="192"/>
      <c r="Q221" s="192"/>
      <c r="R221" s="192"/>
      <c r="S221" s="192"/>
      <c r="T221" s="192"/>
      <c r="U221" s="192"/>
      <c r="V221" s="192"/>
      <c r="W221" s="192"/>
      <c r="X221" s="192"/>
      <c r="Y221" s="192"/>
      <c r="Z221" s="192"/>
      <c r="AA221" s="192"/>
      <c r="AB221" s="192"/>
      <c r="AC221" s="189"/>
      <c r="AD221" s="86"/>
      <c r="AG221" s="179"/>
      <c r="AH221" s="179"/>
      <c r="AI221" s="179"/>
      <c r="AJ221" s="179"/>
      <c r="AK221" s="179"/>
      <c r="AL221" s="179"/>
      <c r="AM221" s="179"/>
      <c r="AN221" s="179"/>
      <c r="AO221" s="179"/>
      <c r="AP221" s="179"/>
      <c r="AQ221" s="179"/>
      <c r="AR221" s="179"/>
      <c r="AS221" s="179"/>
      <c r="AT221" s="179"/>
      <c r="AU221" s="179"/>
      <c r="AV221" s="179"/>
      <c r="AW221" s="180">
        <v>447</v>
      </c>
      <c r="AX221" s="178"/>
      <c r="AY221" s="178">
        <v>544</v>
      </c>
      <c r="AZ221" s="178"/>
      <c r="BA221" s="178">
        <v>481</v>
      </c>
      <c r="BB221" s="178">
        <v>481</v>
      </c>
      <c r="BC221" s="98">
        <f t="shared" si="3"/>
        <v>1953</v>
      </c>
    </row>
    <row r="222" spans="2:55" ht="12.75" customHeight="1" x14ac:dyDescent="0.2">
      <c r="B222" s="182" t="s">
        <v>141</v>
      </c>
      <c r="C222" s="182"/>
      <c r="D222" s="182"/>
      <c r="E222" s="182"/>
      <c r="F222" s="189">
        <v>418</v>
      </c>
      <c r="G222" s="190"/>
      <c r="H222" s="192"/>
      <c r="I222" s="192"/>
      <c r="J222" s="192"/>
      <c r="K222" s="192"/>
      <c r="L222" s="192"/>
      <c r="M222" s="192"/>
      <c r="N222" s="192"/>
      <c r="O222" s="192"/>
      <c r="P222" s="192"/>
      <c r="Q222" s="192"/>
      <c r="R222" s="192"/>
      <c r="S222" s="192"/>
      <c r="T222" s="192"/>
      <c r="U222" s="192"/>
      <c r="V222" s="192"/>
      <c r="W222" s="192"/>
      <c r="X222" s="192"/>
      <c r="Y222" s="192"/>
      <c r="Z222" s="192"/>
      <c r="AA222" s="192"/>
      <c r="AB222" s="192"/>
      <c r="AC222" s="189"/>
      <c r="AD222" s="86"/>
      <c r="AG222" s="179"/>
      <c r="AH222" s="179"/>
      <c r="AI222" s="179"/>
      <c r="AJ222" s="179"/>
      <c r="AK222" s="179"/>
      <c r="AL222" s="179"/>
      <c r="AM222" s="179"/>
      <c r="AN222" s="179"/>
      <c r="AO222" s="179"/>
      <c r="AP222" s="179"/>
      <c r="AQ222" s="179"/>
      <c r="AR222" s="179"/>
      <c r="AS222" s="179"/>
      <c r="AT222" s="179"/>
      <c r="AU222" s="179"/>
      <c r="AV222" s="179"/>
      <c r="AW222" s="180">
        <v>260</v>
      </c>
      <c r="AX222" s="178"/>
      <c r="AY222" s="178">
        <v>92</v>
      </c>
      <c r="AZ222" s="178"/>
      <c r="BA222" s="178">
        <v>27</v>
      </c>
      <c r="BB222" s="178">
        <v>27</v>
      </c>
      <c r="BC222" s="98">
        <f t="shared" si="3"/>
        <v>406</v>
      </c>
    </row>
    <row r="223" spans="2:55" ht="12.75" customHeight="1" x14ac:dyDescent="0.2">
      <c r="B223" s="261" t="s">
        <v>118</v>
      </c>
      <c r="C223" s="261" t="s">
        <v>119</v>
      </c>
      <c r="D223" s="261" t="s">
        <v>119</v>
      </c>
      <c r="E223" s="261" t="s">
        <v>119</v>
      </c>
      <c r="F223" s="189">
        <v>17</v>
      </c>
      <c r="G223" s="190"/>
      <c r="H223" s="192"/>
      <c r="I223" s="192"/>
      <c r="J223" s="192"/>
      <c r="K223" s="192"/>
      <c r="L223" s="192"/>
      <c r="M223" s="192"/>
      <c r="N223" s="192"/>
      <c r="O223" s="192"/>
      <c r="P223" s="192"/>
      <c r="Q223" s="192"/>
      <c r="R223" s="192"/>
      <c r="S223" s="192"/>
      <c r="T223" s="192"/>
      <c r="U223" s="192"/>
      <c r="V223" s="192"/>
      <c r="W223" s="192"/>
      <c r="X223" s="192"/>
      <c r="Y223" s="192"/>
      <c r="Z223" s="192"/>
      <c r="AA223" s="192"/>
      <c r="AB223" s="192"/>
      <c r="AC223" s="189"/>
      <c r="AD223" s="86"/>
      <c r="AG223" s="179"/>
      <c r="AH223" s="179"/>
      <c r="AI223" s="179"/>
      <c r="AJ223" s="179"/>
      <c r="AK223" s="179"/>
      <c r="AL223" s="179"/>
      <c r="AM223" s="179"/>
      <c r="AN223" s="179"/>
      <c r="AO223" s="179"/>
      <c r="AP223" s="179"/>
      <c r="AQ223" s="179"/>
      <c r="AR223" s="179"/>
      <c r="AS223" s="179"/>
      <c r="AT223" s="179"/>
      <c r="AU223" s="179"/>
      <c r="AV223" s="179"/>
      <c r="AW223" s="180">
        <v>310</v>
      </c>
      <c r="AX223" s="178"/>
      <c r="AY223" s="178">
        <v>236</v>
      </c>
      <c r="AZ223" s="178"/>
      <c r="BA223" s="178">
        <v>248</v>
      </c>
      <c r="BB223" s="178">
        <v>248</v>
      </c>
      <c r="BC223" s="98">
        <f t="shared" si="3"/>
        <v>1042</v>
      </c>
    </row>
    <row r="224" spans="2:55" ht="23.25" customHeight="1" x14ac:dyDescent="0.2">
      <c r="B224" s="261" t="s">
        <v>120</v>
      </c>
      <c r="C224" s="261" t="s">
        <v>121</v>
      </c>
      <c r="D224" s="261" t="s">
        <v>121</v>
      </c>
      <c r="E224" s="261" t="s">
        <v>121</v>
      </c>
      <c r="F224" s="189">
        <v>158</v>
      </c>
      <c r="G224" s="190"/>
      <c r="H224" s="192"/>
      <c r="I224" s="192"/>
      <c r="J224" s="192"/>
      <c r="K224" s="192"/>
      <c r="L224" s="192"/>
      <c r="M224" s="192"/>
      <c r="N224" s="192"/>
      <c r="O224" s="192"/>
      <c r="P224" s="192"/>
      <c r="Q224" s="192"/>
      <c r="R224" s="192"/>
      <c r="S224" s="192"/>
      <c r="T224" s="192"/>
      <c r="U224" s="192"/>
      <c r="V224" s="192"/>
      <c r="W224" s="192"/>
      <c r="X224" s="192"/>
      <c r="Y224" s="192"/>
      <c r="Z224" s="192"/>
      <c r="AA224" s="192"/>
      <c r="AB224" s="192"/>
      <c r="AC224" s="189"/>
      <c r="AD224" s="86"/>
      <c r="AG224" s="179"/>
      <c r="AH224" s="179"/>
      <c r="AI224" s="179"/>
      <c r="AJ224" s="179"/>
      <c r="AK224" s="179"/>
      <c r="AL224" s="179"/>
      <c r="AM224" s="179"/>
      <c r="AN224" s="179"/>
      <c r="AO224" s="179"/>
      <c r="AP224" s="179"/>
      <c r="AQ224" s="179"/>
      <c r="AR224" s="179"/>
      <c r="AS224" s="179"/>
      <c r="AT224" s="179"/>
      <c r="AU224" s="179"/>
      <c r="AV224" s="179"/>
      <c r="AW224" s="180">
        <v>1</v>
      </c>
      <c r="AX224" s="178"/>
      <c r="AY224" s="178">
        <v>1</v>
      </c>
      <c r="AZ224" s="178"/>
      <c r="BA224" s="178">
        <v>0</v>
      </c>
      <c r="BB224" s="178">
        <v>0</v>
      </c>
      <c r="BC224" s="98">
        <f t="shared" si="3"/>
        <v>2</v>
      </c>
    </row>
    <row r="225" spans="2:55" ht="12.75" customHeight="1" x14ac:dyDescent="0.2">
      <c r="B225" s="261" t="s">
        <v>122</v>
      </c>
      <c r="C225" s="261" t="s">
        <v>123</v>
      </c>
      <c r="D225" s="261" t="s">
        <v>123</v>
      </c>
      <c r="E225" s="261" t="s">
        <v>123</v>
      </c>
      <c r="F225" s="189">
        <v>1</v>
      </c>
      <c r="G225" s="190"/>
      <c r="H225" s="192"/>
      <c r="I225" s="192"/>
      <c r="J225" s="192"/>
      <c r="K225" s="192"/>
      <c r="L225" s="192"/>
      <c r="M225" s="192"/>
      <c r="N225" s="192"/>
      <c r="O225" s="192"/>
      <c r="P225" s="192"/>
      <c r="Q225" s="192"/>
      <c r="R225" s="192"/>
      <c r="S225" s="192"/>
      <c r="T225" s="192"/>
      <c r="U225" s="192"/>
      <c r="V225" s="192"/>
      <c r="W225" s="192"/>
      <c r="X225" s="192"/>
      <c r="Y225" s="192"/>
      <c r="Z225" s="192"/>
      <c r="AA225" s="192"/>
      <c r="AB225" s="192"/>
      <c r="AC225" s="189"/>
      <c r="AD225" s="86"/>
      <c r="AG225" s="179"/>
      <c r="AH225" s="179"/>
      <c r="AI225" s="179"/>
      <c r="AJ225" s="179"/>
      <c r="AK225" s="179"/>
      <c r="AL225" s="179"/>
      <c r="AM225" s="179"/>
      <c r="AN225" s="179"/>
      <c r="AO225" s="179"/>
      <c r="AP225" s="179"/>
      <c r="AQ225" s="179"/>
      <c r="AR225" s="179"/>
      <c r="AS225" s="179"/>
      <c r="AT225" s="179"/>
      <c r="AU225" s="179"/>
      <c r="AV225" s="179"/>
      <c r="AW225" s="180">
        <v>545</v>
      </c>
      <c r="AX225" s="178"/>
      <c r="AY225" s="178">
        <v>697</v>
      </c>
      <c r="AZ225" s="178"/>
      <c r="BA225" s="178">
        <v>473</v>
      </c>
      <c r="BB225" s="178">
        <v>473</v>
      </c>
      <c r="BC225" s="98">
        <f t="shared" si="3"/>
        <v>2188</v>
      </c>
    </row>
    <row r="226" spans="2:55" ht="12.75" customHeight="1" x14ac:dyDescent="0.2">
      <c r="B226" s="261" t="s">
        <v>124</v>
      </c>
      <c r="C226" s="261" t="s">
        <v>125</v>
      </c>
      <c r="D226" s="261" t="s">
        <v>125</v>
      </c>
      <c r="E226" s="261" t="s">
        <v>125</v>
      </c>
      <c r="F226" s="189">
        <v>565</v>
      </c>
      <c r="G226" s="190"/>
      <c r="H226" s="192"/>
      <c r="I226" s="192"/>
      <c r="J226" s="192"/>
      <c r="K226" s="192"/>
      <c r="L226" s="192"/>
      <c r="M226" s="192"/>
      <c r="N226" s="192"/>
      <c r="O226" s="192"/>
      <c r="P226" s="192"/>
      <c r="Q226" s="192"/>
      <c r="R226" s="192"/>
      <c r="S226" s="192"/>
      <c r="T226" s="192"/>
      <c r="U226" s="192"/>
      <c r="V226" s="192"/>
      <c r="W226" s="192"/>
      <c r="X226" s="192"/>
      <c r="Y226" s="192"/>
      <c r="Z226" s="192"/>
      <c r="AA226" s="192"/>
      <c r="AB226" s="192"/>
      <c r="AC226" s="189"/>
      <c r="AD226" s="86"/>
      <c r="AG226" s="179"/>
      <c r="AH226" s="179"/>
      <c r="AI226" s="179"/>
      <c r="AJ226" s="179"/>
      <c r="AK226" s="179"/>
      <c r="AL226" s="179"/>
      <c r="AM226" s="179"/>
      <c r="AN226" s="179"/>
      <c r="AO226" s="179"/>
      <c r="AP226" s="179"/>
      <c r="AQ226" s="179"/>
      <c r="AR226" s="179"/>
      <c r="AS226" s="179"/>
      <c r="AT226" s="179"/>
      <c r="AU226" s="179"/>
      <c r="AV226" s="179"/>
      <c r="AW226" s="180">
        <v>13</v>
      </c>
      <c r="AX226" s="178"/>
      <c r="AY226" s="178">
        <v>19</v>
      </c>
      <c r="AZ226" s="178"/>
      <c r="BA226" s="178">
        <v>20</v>
      </c>
      <c r="BB226" s="178">
        <v>20</v>
      </c>
      <c r="BC226" s="98">
        <f t="shared" si="3"/>
        <v>72</v>
      </c>
    </row>
    <row r="227" spans="2:55" ht="24.75" customHeight="1" x14ac:dyDescent="0.2">
      <c r="B227" s="182" t="s">
        <v>126</v>
      </c>
      <c r="C227" s="182" t="s">
        <v>127</v>
      </c>
      <c r="D227" s="182" t="s">
        <v>127</v>
      </c>
      <c r="E227" s="182" t="s">
        <v>127</v>
      </c>
      <c r="F227" s="189">
        <v>10</v>
      </c>
      <c r="G227" s="190"/>
      <c r="H227" s="192"/>
      <c r="I227" s="192"/>
      <c r="J227" s="192"/>
      <c r="K227" s="192"/>
      <c r="L227" s="192"/>
      <c r="M227" s="192"/>
      <c r="N227" s="192"/>
      <c r="O227" s="192"/>
      <c r="P227" s="192"/>
      <c r="Q227" s="192"/>
      <c r="R227" s="192"/>
      <c r="S227" s="192"/>
      <c r="T227" s="192"/>
      <c r="U227" s="192"/>
      <c r="V227" s="192"/>
      <c r="W227" s="192"/>
      <c r="X227" s="192"/>
      <c r="Y227" s="192"/>
      <c r="Z227" s="192"/>
      <c r="AA227" s="192"/>
      <c r="AB227" s="192"/>
      <c r="AC227" s="189"/>
      <c r="AD227" s="86"/>
      <c r="AG227" s="179"/>
      <c r="AH227" s="179"/>
      <c r="AI227" s="179"/>
      <c r="AJ227" s="179"/>
      <c r="AK227" s="179"/>
      <c r="AL227" s="179"/>
      <c r="AM227" s="179"/>
      <c r="AN227" s="179"/>
      <c r="AO227" s="179"/>
      <c r="AP227" s="179"/>
      <c r="AQ227" s="179"/>
      <c r="AR227" s="179"/>
      <c r="AS227" s="179"/>
      <c r="AT227" s="179"/>
      <c r="AU227" s="179"/>
      <c r="AV227" s="179"/>
      <c r="AW227" s="180">
        <v>70</v>
      </c>
      <c r="AX227" s="178"/>
      <c r="AY227" s="178">
        <v>88</v>
      </c>
      <c r="AZ227" s="178"/>
      <c r="BA227" s="178">
        <v>77</v>
      </c>
      <c r="BB227" s="178">
        <v>77</v>
      </c>
      <c r="BC227" s="98">
        <f t="shared" si="3"/>
        <v>312</v>
      </c>
    </row>
    <row r="228" spans="2:55" ht="13.5" customHeight="1" x14ac:dyDescent="0.2">
      <c r="B228" s="261" t="s">
        <v>128</v>
      </c>
      <c r="C228" s="261" t="s">
        <v>129</v>
      </c>
      <c r="D228" s="261" t="s">
        <v>129</v>
      </c>
      <c r="E228" s="261" t="s">
        <v>129</v>
      </c>
      <c r="F228" s="189">
        <v>84</v>
      </c>
      <c r="G228" s="190"/>
      <c r="H228" s="192"/>
      <c r="I228" s="192"/>
      <c r="J228" s="192"/>
      <c r="K228" s="192"/>
      <c r="L228" s="192"/>
      <c r="M228" s="192"/>
      <c r="N228" s="192"/>
      <c r="O228" s="192"/>
      <c r="P228" s="192"/>
      <c r="Q228" s="192"/>
      <c r="R228" s="192"/>
      <c r="S228" s="192"/>
      <c r="T228" s="192"/>
      <c r="U228" s="192"/>
      <c r="V228" s="192"/>
      <c r="W228" s="192"/>
      <c r="X228" s="192"/>
      <c r="Y228" s="192"/>
      <c r="Z228" s="192"/>
      <c r="AA228" s="192"/>
      <c r="AB228" s="192"/>
      <c r="AC228" s="189"/>
      <c r="AD228" s="86"/>
      <c r="AG228" s="86"/>
      <c r="AH228" s="86"/>
      <c r="AI228" s="86"/>
      <c r="AJ228" s="88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BC228" s="98">
        <f>SUM(BC206:BC227)</f>
        <v>10347</v>
      </c>
    </row>
    <row r="229" spans="2:55" ht="15" x14ac:dyDescent="0.25">
      <c r="B229" s="171" t="s">
        <v>40</v>
      </c>
      <c r="C229" s="171"/>
      <c r="D229" s="171"/>
      <c r="E229" s="171"/>
      <c r="F229" s="282">
        <f>SUM(F207:G228)</f>
        <v>2168</v>
      </c>
      <c r="G229" s="282"/>
      <c r="H229" s="282">
        <f>SUM(H207:I228)</f>
        <v>0</v>
      </c>
      <c r="I229" s="282"/>
      <c r="J229" s="282">
        <f>SUM(J207:K228)</f>
        <v>0</v>
      </c>
      <c r="K229" s="282"/>
      <c r="L229" s="282">
        <f>SUM(L207:M228)</f>
        <v>0</v>
      </c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94"/>
      <c r="AD229" s="89"/>
      <c r="AG229" s="89"/>
      <c r="AH229" s="89"/>
      <c r="AI229" s="89"/>
      <c r="AJ229" s="90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</row>
    <row r="230" spans="2:55" s="45" customFormat="1" x14ac:dyDescent="0.2">
      <c r="B230" s="42"/>
      <c r="C230" s="42"/>
      <c r="D230" s="42"/>
      <c r="E230" s="42"/>
      <c r="F230" s="43"/>
      <c r="G230" s="43"/>
      <c r="H230" s="179"/>
      <c r="I230" s="179"/>
      <c r="J230" s="179"/>
      <c r="K230" s="179"/>
      <c r="L230" s="179"/>
      <c r="M230" s="179"/>
      <c r="N230" s="179"/>
      <c r="O230" s="179"/>
      <c r="P230" s="179"/>
      <c r="Q230" s="179"/>
      <c r="R230" s="179"/>
      <c r="S230" s="179"/>
      <c r="T230" s="179"/>
      <c r="U230" s="179"/>
      <c r="V230" s="179"/>
      <c r="W230" s="179"/>
      <c r="X230" s="179"/>
      <c r="Y230" s="179"/>
      <c r="Z230" s="179"/>
      <c r="AA230" s="179"/>
      <c r="AB230" s="179"/>
      <c r="AC230" s="179"/>
      <c r="AD230" s="85"/>
      <c r="AE230" s="85"/>
      <c r="AF230" s="97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</row>
    <row r="231" spans="2:55" x14ac:dyDescent="0.2">
      <c r="B231" s="260" t="s">
        <v>74</v>
      </c>
      <c r="C231" s="260"/>
      <c r="D231" s="260"/>
      <c r="E231" s="260"/>
      <c r="F231" s="260"/>
      <c r="G231" s="260"/>
      <c r="H231" s="26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5"/>
      <c r="AE231" s="97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</row>
    <row r="232" spans="2:55" x14ac:dyDescent="0.2">
      <c r="B232" s="260"/>
      <c r="C232" s="260"/>
      <c r="D232" s="260"/>
      <c r="E232" s="260"/>
      <c r="F232" s="260"/>
      <c r="G232" s="260"/>
      <c r="H232" s="260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</row>
    <row r="233" spans="2:55" ht="20.25" customHeight="1" x14ac:dyDescent="0.2">
      <c r="B233" s="461" t="s">
        <v>59</v>
      </c>
      <c r="C233" s="461"/>
      <c r="D233" s="461"/>
      <c r="E233" s="461"/>
      <c r="F233" s="462" t="s">
        <v>43</v>
      </c>
      <c r="G233" s="462"/>
      <c r="H233" s="462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5"/>
      <c r="AE233" s="97"/>
      <c r="AF233" s="97"/>
      <c r="AG233" s="97"/>
      <c r="AH233" s="97"/>
      <c r="AI233" s="97"/>
      <c r="AJ233" s="97"/>
      <c r="AK233" s="97"/>
      <c r="AL233" s="97"/>
      <c r="AM233" s="97"/>
      <c r="AN233" s="97"/>
      <c r="AO233" s="97"/>
      <c r="AP233" s="97"/>
      <c r="AQ233" s="97"/>
      <c r="AR233" s="97"/>
      <c r="AS233" s="85"/>
      <c r="AT233" s="85"/>
      <c r="AU233" s="85"/>
      <c r="AV233" s="85"/>
    </row>
    <row r="234" spans="2:55" ht="13.5" customHeight="1" x14ac:dyDescent="0.2">
      <c r="B234" s="182" t="s">
        <v>79</v>
      </c>
      <c r="C234" s="182" t="s">
        <v>93</v>
      </c>
      <c r="D234" s="182" t="s">
        <v>93</v>
      </c>
      <c r="E234" s="182" t="s">
        <v>93</v>
      </c>
      <c r="F234" s="192">
        <v>3020</v>
      </c>
      <c r="G234" s="192"/>
      <c r="H234" s="192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</row>
    <row r="235" spans="2:55" ht="24.75" customHeight="1" x14ac:dyDescent="0.2">
      <c r="B235" s="277" t="s">
        <v>76</v>
      </c>
      <c r="C235" s="277" t="s">
        <v>94</v>
      </c>
      <c r="D235" s="277" t="s">
        <v>94</v>
      </c>
      <c r="E235" s="277" t="s">
        <v>94</v>
      </c>
      <c r="F235" s="192">
        <v>2666</v>
      </c>
      <c r="G235" s="192"/>
      <c r="H235" s="19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</row>
    <row r="236" spans="2:55" ht="12.75" customHeight="1" x14ac:dyDescent="0.2">
      <c r="B236" s="182" t="s">
        <v>95</v>
      </c>
      <c r="C236" s="182" t="s">
        <v>96</v>
      </c>
      <c r="D236" s="182" t="s">
        <v>96</v>
      </c>
      <c r="E236" s="182" t="s">
        <v>96</v>
      </c>
      <c r="F236" s="192">
        <v>2592</v>
      </c>
      <c r="G236" s="192"/>
      <c r="H236" s="19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</row>
    <row r="237" spans="2:55" ht="12.75" customHeight="1" x14ac:dyDescent="0.2">
      <c r="B237" s="182" t="s">
        <v>97</v>
      </c>
      <c r="C237" s="182" t="s">
        <v>98</v>
      </c>
      <c r="D237" s="182" t="s">
        <v>98</v>
      </c>
      <c r="E237" s="182" t="s">
        <v>98</v>
      </c>
      <c r="F237" s="192">
        <v>3082</v>
      </c>
      <c r="G237" s="192"/>
      <c r="H237" s="19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</row>
    <row r="238" spans="2:55" ht="12.75" customHeight="1" x14ac:dyDescent="0.2">
      <c r="B238" s="261" t="s">
        <v>99</v>
      </c>
      <c r="C238" s="261" t="s">
        <v>100</v>
      </c>
      <c r="D238" s="261" t="s">
        <v>100</v>
      </c>
      <c r="E238" s="261" t="s">
        <v>100</v>
      </c>
      <c r="F238" s="192">
        <v>851</v>
      </c>
      <c r="G238" s="192"/>
      <c r="H238" s="19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5"/>
      <c r="AK238" s="85"/>
      <c r="AL238" s="85"/>
      <c r="AM238" s="85"/>
      <c r="AN238" s="85"/>
      <c r="AO238" s="85"/>
      <c r="AP238" s="85"/>
      <c r="AQ238" s="85"/>
      <c r="AR238" s="85"/>
      <c r="AS238" s="85"/>
      <c r="AT238" s="85"/>
      <c r="AU238" s="85"/>
      <c r="AV238" s="85"/>
    </row>
    <row r="239" spans="2:55" ht="12.75" customHeight="1" x14ac:dyDescent="0.2">
      <c r="B239" s="261" t="s">
        <v>101</v>
      </c>
      <c r="C239" s="261" t="s">
        <v>102</v>
      </c>
      <c r="D239" s="261" t="s">
        <v>102</v>
      </c>
      <c r="E239" s="261" t="s">
        <v>102</v>
      </c>
      <c r="F239" s="192">
        <v>960</v>
      </c>
      <c r="G239" s="192"/>
      <c r="H239" s="19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5"/>
      <c r="AK239" s="85"/>
      <c r="AL239" s="85"/>
      <c r="AM239" s="85"/>
      <c r="AN239" s="85"/>
      <c r="AO239" s="85"/>
      <c r="AP239" s="85"/>
      <c r="AQ239" s="85"/>
      <c r="AR239" s="85"/>
      <c r="AS239" s="85"/>
      <c r="AT239" s="85"/>
      <c r="AU239" s="85"/>
      <c r="AV239" s="85"/>
    </row>
    <row r="240" spans="2:55" ht="12.75" customHeight="1" x14ac:dyDescent="0.2">
      <c r="B240" s="261" t="s">
        <v>103</v>
      </c>
      <c r="C240" s="261" t="s">
        <v>104</v>
      </c>
      <c r="D240" s="261" t="s">
        <v>104</v>
      </c>
      <c r="E240" s="261" t="s">
        <v>104</v>
      </c>
      <c r="F240" s="192">
        <v>1</v>
      </c>
      <c r="G240" s="192"/>
      <c r="H240" s="19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5"/>
      <c r="AK240" s="85"/>
      <c r="AL240" s="85"/>
      <c r="AM240" s="85"/>
      <c r="AN240" s="85"/>
      <c r="AO240" s="85"/>
      <c r="AP240" s="85"/>
      <c r="AQ240" s="85"/>
      <c r="AR240" s="85"/>
      <c r="AS240" s="85"/>
      <c r="AT240" s="85"/>
      <c r="AU240" s="85"/>
      <c r="AV240" s="85"/>
    </row>
    <row r="241" spans="2:48" ht="24" customHeight="1" x14ac:dyDescent="0.2">
      <c r="B241" s="261" t="s">
        <v>105</v>
      </c>
      <c r="C241" s="261" t="s">
        <v>106</v>
      </c>
      <c r="D241" s="261" t="s">
        <v>106</v>
      </c>
      <c r="E241" s="261" t="s">
        <v>106</v>
      </c>
      <c r="F241" s="192">
        <v>4332</v>
      </c>
      <c r="G241" s="192"/>
      <c r="H241" s="19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5"/>
      <c r="AK241" s="85"/>
      <c r="AL241" s="85"/>
      <c r="AM241" s="85"/>
      <c r="AN241" s="85"/>
      <c r="AO241" s="85"/>
      <c r="AP241" s="85"/>
      <c r="AQ241" s="85"/>
      <c r="AR241" s="85"/>
      <c r="AS241" s="85"/>
      <c r="AT241" s="85"/>
      <c r="AU241" s="85"/>
      <c r="AV241" s="85"/>
    </row>
    <row r="242" spans="2:48" ht="21.75" customHeight="1" x14ac:dyDescent="0.2">
      <c r="B242" s="259" t="s">
        <v>77</v>
      </c>
      <c r="C242" s="182" t="s">
        <v>107</v>
      </c>
      <c r="D242" s="182" t="s">
        <v>107</v>
      </c>
      <c r="E242" s="182" t="s">
        <v>107</v>
      </c>
      <c r="F242" s="192">
        <v>408</v>
      </c>
      <c r="G242" s="192"/>
      <c r="H242" s="19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5"/>
      <c r="AK242" s="85"/>
      <c r="AL242" s="85"/>
      <c r="AM242" s="85"/>
      <c r="AN242" s="85"/>
      <c r="AO242" s="85"/>
      <c r="AP242" s="85"/>
      <c r="AQ242" s="85"/>
      <c r="AR242" s="85"/>
      <c r="AS242" s="85"/>
      <c r="AT242" s="85"/>
      <c r="AU242" s="85"/>
      <c r="AV242" s="85"/>
    </row>
    <row r="243" spans="2:48" ht="12.75" customHeight="1" x14ac:dyDescent="0.2">
      <c r="B243" s="182" t="s">
        <v>108</v>
      </c>
      <c r="C243" s="182" t="s">
        <v>109</v>
      </c>
      <c r="D243" s="182" t="s">
        <v>109</v>
      </c>
      <c r="E243" s="182" t="s">
        <v>109</v>
      </c>
      <c r="F243" s="192">
        <v>43</v>
      </c>
      <c r="G243" s="192"/>
      <c r="H243" s="19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5"/>
      <c r="AK243" s="85"/>
      <c r="AL243" s="85"/>
      <c r="AM243" s="85"/>
      <c r="AN243" s="85"/>
      <c r="AO243" s="85"/>
      <c r="AP243" s="85"/>
      <c r="AQ243" s="85"/>
      <c r="AR243" s="85"/>
      <c r="AS243" s="85"/>
      <c r="AT243" s="85"/>
      <c r="AU243" s="85"/>
      <c r="AV243" s="85"/>
    </row>
    <row r="244" spans="2:48" ht="12.75" customHeight="1" x14ac:dyDescent="0.2">
      <c r="B244" s="182" t="s">
        <v>110</v>
      </c>
      <c r="C244" s="182" t="s">
        <v>111</v>
      </c>
      <c r="D244" s="182" t="s">
        <v>111</v>
      </c>
      <c r="E244" s="182" t="s">
        <v>111</v>
      </c>
      <c r="F244" s="192">
        <v>681</v>
      </c>
      <c r="G244" s="192"/>
      <c r="H244" s="19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5"/>
      <c r="AK244" s="85"/>
      <c r="AL244" s="85"/>
      <c r="AM244" s="85"/>
      <c r="AN244" s="85"/>
      <c r="AO244" s="85"/>
      <c r="AP244" s="85"/>
      <c r="AQ244" s="85"/>
      <c r="AR244" s="85"/>
      <c r="AS244" s="85"/>
      <c r="AT244" s="85"/>
      <c r="AU244" s="85"/>
      <c r="AV244" s="85"/>
    </row>
    <row r="245" spans="2:48" ht="12.75" customHeight="1" x14ac:dyDescent="0.2">
      <c r="B245" s="182" t="s">
        <v>112</v>
      </c>
      <c r="C245" s="182" t="s">
        <v>113</v>
      </c>
      <c r="D245" s="182" t="s">
        <v>113</v>
      </c>
      <c r="E245" s="182" t="s">
        <v>113</v>
      </c>
      <c r="F245" s="192">
        <v>516</v>
      </c>
      <c r="G245" s="192"/>
      <c r="H245" s="19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5"/>
    </row>
    <row r="246" spans="2:48" ht="12.75" customHeight="1" x14ac:dyDescent="0.2">
      <c r="B246" s="261" t="s">
        <v>78</v>
      </c>
      <c r="C246" s="261" t="s">
        <v>114</v>
      </c>
      <c r="D246" s="261" t="s">
        <v>114</v>
      </c>
      <c r="E246" s="261" t="s">
        <v>114</v>
      </c>
      <c r="F246" s="192">
        <v>98</v>
      </c>
      <c r="G246" s="192"/>
      <c r="H246" s="19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5"/>
    </row>
    <row r="247" spans="2:48" ht="12.75" customHeight="1" x14ac:dyDescent="0.2">
      <c r="B247" s="182" t="s">
        <v>115</v>
      </c>
      <c r="C247" s="182" t="s">
        <v>116</v>
      </c>
      <c r="D247" s="182" t="s">
        <v>116</v>
      </c>
      <c r="E247" s="182" t="s">
        <v>116</v>
      </c>
      <c r="F247" s="192">
        <v>0</v>
      </c>
      <c r="G247" s="192"/>
      <c r="H247" s="19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5"/>
    </row>
    <row r="248" spans="2:48" ht="12.75" customHeight="1" x14ac:dyDescent="0.2">
      <c r="B248" s="182" t="s">
        <v>60</v>
      </c>
      <c r="C248" s="182" t="s">
        <v>117</v>
      </c>
      <c r="D248" s="182" t="s">
        <v>117</v>
      </c>
      <c r="E248" s="182" t="s">
        <v>117</v>
      </c>
      <c r="F248" s="192">
        <v>673</v>
      </c>
      <c r="G248" s="192"/>
      <c r="H248" s="19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5"/>
    </row>
    <row r="249" spans="2:48" ht="12.75" customHeight="1" x14ac:dyDescent="0.2">
      <c r="B249" s="182" t="s">
        <v>141</v>
      </c>
      <c r="C249" s="182"/>
      <c r="D249" s="182"/>
      <c r="E249" s="182"/>
      <c r="F249" s="192">
        <v>5386</v>
      </c>
      <c r="G249" s="192"/>
      <c r="H249" s="19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5"/>
    </row>
    <row r="250" spans="2:48" ht="12.75" customHeight="1" x14ac:dyDescent="0.2">
      <c r="B250" s="261" t="s">
        <v>118</v>
      </c>
      <c r="C250" s="261" t="s">
        <v>119</v>
      </c>
      <c r="D250" s="261" t="s">
        <v>119</v>
      </c>
      <c r="E250" s="261" t="s">
        <v>119</v>
      </c>
      <c r="F250" s="192">
        <v>794</v>
      </c>
      <c r="G250" s="192"/>
      <c r="H250" s="192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5"/>
    </row>
    <row r="251" spans="2:48" ht="12.75" customHeight="1" x14ac:dyDescent="0.2">
      <c r="B251" s="261" t="s">
        <v>120</v>
      </c>
      <c r="C251" s="261" t="s">
        <v>121</v>
      </c>
      <c r="D251" s="261" t="s">
        <v>121</v>
      </c>
      <c r="E251" s="261" t="s">
        <v>121</v>
      </c>
      <c r="F251" s="192">
        <v>3359</v>
      </c>
      <c r="G251" s="192"/>
      <c r="H251" s="192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5"/>
    </row>
    <row r="252" spans="2:48" ht="12.75" customHeight="1" x14ac:dyDescent="0.2">
      <c r="B252" s="261" t="s">
        <v>122</v>
      </c>
      <c r="C252" s="261" t="s">
        <v>123</v>
      </c>
      <c r="D252" s="261" t="s">
        <v>123</v>
      </c>
      <c r="E252" s="261" t="s">
        <v>123</v>
      </c>
      <c r="F252" s="192">
        <v>10</v>
      </c>
      <c r="G252" s="192"/>
      <c r="H252" s="192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5"/>
    </row>
    <row r="253" spans="2:48" ht="12.75" customHeight="1" x14ac:dyDescent="0.2">
      <c r="B253" s="261" t="s">
        <v>124</v>
      </c>
      <c r="C253" s="261" t="s">
        <v>125</v>
      </c>
      <c r="D253" s="261" t="s">
        <v>125</v>
      </c>
      <c r="E253" s="261" t="s">
        <v>125</v>
      </c>
      <c r="F253" s="192">
        <v>7164</v>
      </c>
      <c r="G253" s="192"/>
      <c r="H253" s="192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5"/>
    </row>
    <row r="254" spans="2:48" ht="12.75" customHeight="1" x14ac:dyDescent="0.2">
      <c r="B254" s="182" t="s">
        <v>126</v>
      </c>
      <c r="C254" s="182" t="s">
        <v>127</v>
      </c>
      <c r="D254" s="182" t="s">
        <v>127</v>
      </c>
      <c r="E254" s="182" t="s">
        <v>127</v>
      </c>
      <c r="F254" s="192">
        <v>255</v>
      </c>
      <c r="G254" s="192"/>
      <c r="H254" s="192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5"/>
    </row>
    <row r="255" spans="2:48" ht="13.5" customHeight="1" x14ac:dyDescent="0.2">
      <c r="B255" s="261" t="s">
        <v>128</v>
      </c>
      <c r="C255" s="261" t="s">
        <v>129</v>
      </c>
      <c r="D255" s="261" t="s">
        <v>129</v>
      </c>
      <c r="E255" s="261" t="s">
        <v>129</v>
      </c>
      <c r="F255" s="192">
        <v>794</v>
      </c>
      <c r="G255" s="192"/>
      <c r="H255" s="192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5"/>
    </row>
    <row r="256" spans="2:48" ht="14.25" customHeight="1" x14ac:dyDescent="0.2">
      <c r="B256" s="171" t="s">
        <v>40</v>
      </c>
      <c r="C256" s="171"/>
      <c r="D256" s="171"/>
      <c r="E256" s="171"/>
      <c r="F256" s="282">
        <f>SUM(F234:H255)</f>
        <v>37685</v>
      </c>
      <c r="G256" s="282"/>
      <c r="H256" s="28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5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5"/>
    </row>
    <row r="258" spans="2:32" ht="7.5" customHeight="1" x14ac:dyDescent="0.2">
      <c r="B258" s="134" t="s">
        <v>61</v>
      </c>
      <c r="C258" s="135"/>
      <c r="D258" s="135"/>
      <c r="E258" s="135"/>
      <c r="F258" s="135"/>
      <c r="G258" s="135"/>
      <c r="H258" s="135"/>
      <c r="I258" s="135"/>
      <c r="J258" s="135"/>
      <c r="K258" s="135"/>
      <c r="L258" s="135"/>
      <c r="M258" s="135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  <c r="AA258" s="110"/>
      <c r="AB258" s="110"/>
      <c r="AC258" s="112"/>
      <c r="AD258" s="85"/>
    </row>
    <row r="259" spans="2:32" ht="18" customHeight="1" thickBot="1" x14ac:dyDescent="0.25">
      <c r="B259" s="136"/>
      <c r="C259" s="137"/>
      <c r="D259" s="137"/>
      <c r="E259" s="137"/>
      <c r="F259" s="137"/>
      <c r="G259" s="137"/>
      <c r="H259" s="137"/>
      <c r="I259" s="137"/>
      <c r="J259" s="137"/>
      <c r="K259" s="137"/>
      <c r="L259" s="137"/>
      <c r="M259" s="137"/>
      <c r="N259" s="111"/>
      <c r="O259" s="111"/>
      <c r="P259" s="111"/>
      <c r="Q259" s="111"/>
      <c r="R259" s="111"/>
      <c r="S259" s="111"/>
      <c r="T259" s="111"/>
      <c r="U259" s="111"/>
      <c r="V259" s="111"/>
      <c r="W259" s="111"/>
      <c r="X259" s="111"/>
      <c r="Y259" s="111"/>
      <c r="Z259" s="111"/>
      <c r="AA259" s="111"/>
      <c r="AB259" s="111"/>
      <c r="AC259" s="113"/>
      <c r="AD259" s="85"/>
    </row>
    <row r="260" spans="2:32" ht="15.75" thickBot="1" x14ac:dyDescent="0.3">
      <c r="B260" s="219" t="s">
        <v>59</v>
      </c>
      <c r="C260" s="220"/>
      <c r="D260" s="220"/>
      <c r="E260" s="460"/>
      <c r="F260" s="287" t="s">
        <v>14</v>
      </c>
      <c r="G260" s="288"/>
      <c r="H260" s="273" t="s">
        <v>15</v>
      </c>
      <c r="I260" s="274"/>
      <c r="J260" s="274" t="s">
        <v>16</v>
      </c>
      <c r="K260" s="274"/>
      <c r="L260" s="274" t="s">
        <v>17</v>
      </c>
      <c r="M260" s="274"/>
      <c r="N260" s="274" t="s">
        <v>18</v>
      </c>
      <c r="O260" s="274"/>
      <c r="P260" s="274" t="s">
        <v>19</v>
      </c>
      <c r="Q260" s="274"/>
      <c r="R260" s="274" t="s">
        <v>20</v>
      </c>
      <c r="S260" s="274"/>
      <c r="T260" s="274" t="s">
        <v>21</v>
      </c>
      <c r="U260" s="274"/>
      <c r="V260" s="274" t="s">
        <v>22</v>
      </c>
      <c r="W260" s="274"/>
      <c r="X260" s="274" t="s">
        <v>23</v>
      </c>
      <c r="Y260" s="274"/>
      <c r="Z260" s="274" t="s">
        <v>24</v>
      </c>
      <c r="AA260" s="274"/>
      <c r="AB260" s="274" t="s">
        <v>25</v>
      </c>
      <c r="AC260" s="288"/>
      <c r="AD260" s="85"/>
      <c r="AE260" s="94"/>
      <c r="AF260" s="87"/>
    </row>
    <row r="261" spans="2:32" ht="12.75" customHeight="1" x14ac:dyDescent="0.25">
      <c r="B261" s="279" t="s">
        <v>79</v>
      </c>
      <c r="C261" s="280" t="s">
        <v>93</v>
      </c>
      <c r="D261" s="280" t="s">
        <v>93</v>
      </c>
      <c r="E261" s="281" t="s">
        <v>93</v>
      </c>
      <c r="F261" s="271">
        <v>0.9254</v>
      </c>
      <c r="G261" s="272"/>
      <c r="H261" s="285"/>
      <c r="I261" s="286"/>
      <c r="J261" s="285"/>
      <c r="K261" s="286"/>
      <c r="L261" s="285"/>
      <c r="M261" s="286"/>
      <c r="N261" s="459"/>
      <c r="O261" s="176"/>
      <c r="P261" s="459"/>
      <c r="Q261" s="176"/>
      <c r="R261" s="459"/>
      <c r="S261" s="176"/>
      <c r="T261" s="459"/>
      <c r="U261" s="176"/>
      <c r="V261" s="459"/>
      <c r="W261" s="176"/>
      <c r="X261" s="459"/>
      <c r="Y261" s="176"/>
      <c r="Z261" s="459"/>
      <c r="AA261" s="176"/>
      <c r="AB261" s="459"/>
      <c r="AC261" s="177"/>
      <c r="AD261" s="85"/>
      <c r="AE261" s="87"/>
      <c r="AF261" s="88"/>
    </row>
    <row r="262" spans="2:32" ht="24.75" customHeight="1" x14ac:dyDescent="0.25">
      <c r="B262" s="276" t="s">
        <v>76</v>
      </c>
      <c r="C262" s="277" t="s">
        <v>94</v>
      </c>
      <c r="D262" s="277" t="s">
        <v>94</v>
      </c>
      <c r="E262" s="278" t="s">
        <v>94</v>
      </c>
      <c r="F262" s="184">
        <v>0.97850000000000004</v>
      </c>
      <c r="G262" s="185"/>
      <c r="H262" s="186"/>
      <c r="I262" s="187"/>
      <c r="J262" s="284"/>
      <c r="K262" s="187"/>
      <c r="L262" s="186"/>
      <c r="M262" s="187"/>
      <c r="N262" s="188"/>
      <c r="O262" s="158"/>
      <c r="P262" s="188"/>
      <c r="Q262" s="158"/>
      <c r="R262" s="188"/>
      <c r="S262" s="158"/>
      <c r="T262" s="188"/>
      <c r="U262" s="158"/>
      <c r="V262" s="188"/>
      <c r="W262" s="158"/>
      <c r="X262" s="188"/>
      <c r="Y262" s="158"/>
      <c r="Z262" s="188"/>
      <c r="AA262" s="158"/>
      <c r="AB262" s="188"/>
      <c r="AC262" s="159"/>
      <c r="AD262" s="85"/>
      <c r="AE262" s="88"/>
      <c r="AF262" s="86"/>
    </row>
    <row r="263" spans="2:32" ht="12.75" customHeight="1" x14ac:dyDescent="0.25">
      <c r="B263" s="181" t="s">
        <v>95</v>
      </c>
      <c r="C263" s="182" t="s">
        <v>96</v>
      </c>
      <c r="D263" s="182" t="s">
        <v>96</v>
      </c>
      <c r="E263" s="183" t="s">
        <v>96</v>
      </c>
      <c r="F263" s="184">
        <v>0.97789999999999999</v>
      </c>
      <c r="G263" s="185"/>
      <c r="H263" s="186"/>
      <c r="I263" s="187"/>
      <c r="J263" s="186"/>
      <c r="K263" s="187"/>
      <c r="L263" s="186"/>
      <c r="M263" s="187"/>
      <c r="N263" s="188"/>
      <c r="O263" s="158"/>
      <c r="P263" s="188"/>
      <c r="Q263" s="158"/>
      <c r="R263" s="188"/>
      <c r="S263" s="158"/>
      <c r="T263" s="188"/>
      <c r="U263" s="158"/>
      <c r="V263" s="188"/>
      <c r="W263" s="158"/>
      <c r="X263" s="188"/>
      <c r="Y263" s="158"/>
      <c r="Z263" s="188"/>
      <c r="AA263" s="158"/>
      <c r="AB263" s="188"/>
      <c r="AC263" s="159"/>
      <c r="AD263" s="85"/>
      <c r="AE263" s="88"/>
      <c r="AF263" s="86"/>
    </row>
    <row r="264" spans="2:32" ht="12.75" customHeight="1" x14ac:dyDescent="0.25">
      <c r="B264" s="181" t="s">
        <v>97</v>
      </c>
      <c r="C264" s="182" t="s">
        <v>98</v>
      </c>
      <c r="D264" s="182" t="s">
        <v>98</v>
      </c>
      <c r="E264" s="183" t="s">
        <v>98</v>
      </c>
      <c r="F264" s="184">
        <v>0.99429999999999996</v>
      </c>
      <c r="G264" s="185"/>
      <c r="H264" s="186"/>
      <c r="I264" s="187"/>
      <c r="J264" s="186"/>
      <c r="K264" s="187"/>
      <c r="L264" s="186"/>
      <c r="M264" s="187"/>
      <c r="N264" s="188"/>
      <c r="O264" s="158"/>
      <c r="P264" s="188"/>
      <c r="Q264" s="158"/>
      <c r="R264" s="188"/>
      <c r="S264" s="158"/>
      <c r="T264" s="188"/>
      <c r="U264" s="158"/>
      <c r="V264" s="188"/>
      <c r="W264" s="158"/>
      <c r="X264" s="188"/>
      <c r="Y264" s="158"/>
      <c r="Z264" s="188"/>
      <c r="AA264" s="158"/>
      <c r="AB264" s="188"/>
      <c r="AC264" s="159"/>
      <c r="AD264" s="85"/>
      <c r="AE264" s="87"/>
      <c r="AF264" s="86"/>
    </row>
    <row r="265" spans="2:32" ht="12.75" customHeight="1" x14ac:dyDescent="0.25">
      <c r="B265" s="262" t="s">
        <v>99</v>
      </c>
      <c r="C265" s="261" t="s">
        <v>100</v>
      </c>
      <c r="D265" s="261" t="s">
        <v>100</v>
      </c>
      <c r="E265" s="263" t="s">
        <v>100</v>
      </c>
      <c r="F265" s="184">
        <v>0.89659999999999995</v>
      </c>
      <c r="G265" s="185"/>
      <c r="H265" s="186"/>
      <c r="I265" s="187"/>
      <c r="J265" s="186"/>
      <c r="K265" s="187"/>
      <c r="L265" s="186"/>
      <c r="M265" s="187"/>
      <c r="N265" s="188"/>
      <c r="O265" s="158"/>
      <c r="P265" s="188"/>
      <c r="Q265" s="158"/>
      <c r="R265" s="188"/>
      <c r="S265" s="158"/>
      <c r="T265" s="188"/>
      <c r="U265" s="158"/>
      <c r="V265" s="188"/>
      <c r="W265" s="158"/>
      <c r="X265" s="188"/>
      <c r="Y265" s="158"/>
      <c r="Z265" s="188"/>
      <c r="AA265" s="158"/>
      <c r="AB265" s="188"/>
      <c r="AC265" s="159"/>
      <c r="AD265" s="85"/>
      <c r="AE265" s="88"/>
      <c r="AF265" s="86"/>
    </row>
    <row r="266" spans="2:32" ht="12.75" customHeight="1" x14ac:dyDescent="0.25">
      <c r="B266" s="262" t="s">
        <v>101</v>
      </c>
      <c r="C266" s="261" t="s">
        <v>102</v>
      </c>
      <c r="D266" s="261" t="s">
        <v>102</v>
      </c>
      <c r="E266" s="263" t="s">
        <v>102</v>
      </c>
      <c r="F266" s="184">
        <v>0</v>
      </c>
      <c r="G266" s="185"/>
      <c r="H266" s="186"/>
      <c r="I266" s="187"/>
      <c r="J266" s="186"/>
      <c r="K266" s="187"/>
      <c r="L266" s="186"/>
      <c r="M266" s="187"/>
      <c r="N266" s="188"/>
      <c r="O266" s="158"/>
      <c r="P266" s="188"/>
      <c r="Q266" s="158"/>
      <c r="R266" s="188"/>
      <c r="S266" s="158"/>
      <c r="T266" s="188"/>
      <c r="U266" s="158"/>
      <c r="V266" s="188"/>
      <c r="W266" s="158"/>
      <c r="X266" s="188"/>
      <c r="Y266" s="158"/>
      <c r="Z266" s="295"/>
      <c r="AA266" s="158"/>
      <c r="AB266" s="188"/>
      <c r="AC266" s="159"/>
      <c r="AD266" s="85"/>
      <c r="AE266" s="88"/>
      <c r="AF266" s="86"/>
    </row>
    <row r="267" spans="2:32" ht="12.75" customHeight="1" x14ac:dyDescent="0.25">
      <c r="B267" s="262" t="s">
        <v>103</v>
      </c>
      <c r="C267" s="261" t="s">
        <v>104</v>
      </c>
      <c r="D267" s="261" t="s">
        <v>104</v>
      </c>
      <c r="E267" s="263" t="s">
        <v>104</v>
      </c>
      <c r="F267" s="184">
        <v>0.69699999999999995</v>
      </c>
      <c r="G267" s="185"/>
      <c r="H267" s="186"/>
      <c r="I267" s="187"/>
      <c r="J267" s="186"/>
      <c r="K267" s="187"/>
      <c r="L267" s="284"/>
      <c r="M267" s="187"/>
      <c r="N267" s="188"/>
      <c r="O267" s="158"/>
      <c r="P267" s="188"/>
      <c r="Q267" s="158"/>
      <c r="R267" s="188"/>
      <c r="S267" s="158"/>
      <c r="T267" s="188"/>
      <c r="U267" s="158"/>
      <c r="V267" s="188"/>
      <c r="W267" s="158"/>
      <c r="X267" s="188"/>
      <c r="Y267" s="158"/>
      <c r="Z267" s="188"/>
      <c r="AA267" s="158"/>
      <c r="AB267" s="188"/>
      <c r="AC267" s="159"/>
      <c r="AD267" s="85"/>
      <c r="AE267" s="88"/>
      <c r="AF267" s="86"/>
    </row>
    <row r="268" spans="2:32" ht="26.25" customHeight="1" x14ac:dyDescent="0.25">
      <c r="B268" s="262" t="s">
        <v>105</v>
      </c>
      <c r="C268" s="261" t="s">
        <v>106</v>
      </c>
      <c r="D268" s="261" t="s">
        <v>106</v>
      </c>
      <c r="E268" s="263" t="s">
        <v>106</v>
      </c>
      <c r="F268" s="184">
        <v>0.69030000000000002</v>
      </c>
      <c r="G268" s="185"/>
      <c r="H268" s="186"/>
      <c r="I268" s="187"/>
      <c r="J268" s="186"/>
      <c r="K268" s="187"/>
      <c r="L268" s="186"/>
      <c r="M268" s="187"/>
      <c r="N268" s="188"/>
      <c r="O268" s="158"/>
      <c r="P268" s="188"/>
      <c r="Q268" s="158"/>
      <c r="R268" s="188"/>
      <c r="S268" s="158"/>
      <c r="T268" s="188"/>
      <c r="U268" s="158"/>
      <c r="V268" s="188"/>
      <c r="W268" s="158"/>
      <c r="X268" s="188"/>
      <c r="Y268" s="158"/>
      <c r="Z268" s="188"/>
      <c r="AA268" s="158"/>
      <c r="AB268" s="188"/>
      <c r="AC268" s="159"/>
      <c r="AD268" s="85"/>
      <c r="AE268" s="88"/>
      <c r="AF268" s="86"/>
    </row>
    <row r="269" spans="2:32" ht="21.75" customHeight="1" x14ac:dyDescent="0.25">
      <c r="B269" s="275" t="s">
        <v>77</v>
      </c>
      <c r="C269" s="182" t="s">
        <v>107</v>
      </c>
      <c r="D269" s="182" t="s">
        <v>107</v>
      </c>
      <c r="E269" s="183" t="s">
        <v>107</v>
      </c>
      <c r="F269" s="184">
        <v>1</v>
      </c>
      <c r="G269" s="185"/>
      <c r="H269" s="186"/>
      <c r="I269" s="187"/>
      <c r="J269" s="186"/>
      <c r="K269" s="187"/>
      <c r="L269" s="186"/>
      <c r="M269" s="187"/>
      <c r="N269" s="188"/>
      <c r="O269" s="158"/>
      <c r="P269" s="188"/>
      <c r="Q269" s="158"/>
      <c r="R269" s="188"/>
      <c r="S269" s="158"/>
      <c r="T269" s="188"/>
      <c r="U269" s="158"/>
      <c r="V269" s="188"/>
      <c r="W269" s="158"/>
      <c r="X269" s="188"/>
      <c r="Y269" s="158"/>
      <c r="Z269" s="188"/>
      <c r="AA269" s="158"/>
      <c r="AB269" s="188"/>
      <c r="AC269" s="159"/>
      <c r="AD269" s="85"/>
      <c r="AE269" s="88"/>
      <c r="AF269" s="86"/>
    </row>
    <row r="270" spans="2:32" ht="12.75" customHeight="1" x14ac:dyDescent="0.25">
      <c r="B270" s="181" t="s">
        <v>108</v>
      </c>
      <c r="C270" s="182" t="s">
        <v>109</v>
      </c>
      <c r="D270" s="182" t="s">
        <v>109</v>
      </c>
      <c r="E270" s="183" t="s">
        <v>109</v>
      </c>
      <c r="F270" s="184">
        <v>0</v>
      </c>
      <c r="G270" s="185"/>
      <c r="H270" s="186"/>
      <c r="I270" s="187"/>
      <c r="J270" s="186"/>
      <c r="K270" s="187"/>
      <c r="L270" s="186"/>
      <c r="M270" s="187"/>
      <c r="N270" s="188"/>
      <c r="O270" s="158"/>
      <c r="P270" s="188"/>
      <c r="Q270" s="158"/>
      <c r="R270" s="188"/>
      <c r="S270" s="158"/>
      <c r="T270" s="188"/>
      <c r="U270" s="158"/>
      <c r="V270" s="188"/>
      <c r="W270" s="158"/>
      <c r="X270" s="188"/>
      <c r="Y270" s="158"/>
      <c r="Z270" s="188"/>
      <c r="AA270" s="158"/>
      <c r="AB270" s="188"/>
      <c r="AC270" s="159"/>
      <c r="AD270" s="85"/>
      <c r="AE270" s="88"/>
      <c r="AF270" s="86"/>
    </row>
    <row r="271" spans="2:32" ht="12.75" customHeight="1" x14ac:dyDescent="0.25">
      <c r="B271" s="181" t="s">
        <v>110</v>
      </c>
      <c r="C271" s="182" t="s">
        <v>111</v>
      </c>
      <c r="D271" s="182" t="s">
        <v>111</v>
      </c>
      <c r="E271" s="183" t="s">
        <v>111</v>
      </c>
      <c r="F271" s="184">
        <v>1</v>
      </c>
      <c r="G271" s="185"/>
      <c r="H271" s="186"/>
      <c r="I271" s="187"/>
      <c r="J271" s="186"/>
      <c r="K271" s="187"/>
      <c r="L271" s="186"/>
      <c r="M271" s="187"/>
      <c r="N271" s="188"/>
      <c r="O271" s="158"/>
      <c r="P271" s="188"/>
      <c r="Q271" s="158"/>
      <c r="R271" s="188"/>
      <c r="S271" s="158"/>
      <c r="T271" s="188"/>
      <c r="U271" s="158"/>
      <c r="V271" s="188"/>
      <c r="W271" s="158"/>
      <c r="X271" s="188"/>
      <c r="Y271" s="158"/>
      <c r="Z271" s="188"/>
      <c r="AA271" s="158"/>
      <c r="AB271" s="188"/>
      <c r="AC271" s="159"/>
      <c r="AD271" s="85"/>
      <c r="AE271" s="88"/>
      <c r="AF271" s="86"/>
    </row>
    <row r="272" spans="2:32" ht="12.75" customHeight="1" x14ac:dyDescent="0.25">
      <c r="B272" s="181" t="s">
        <v>112</v>
      </c>
      <c r="C272" s="182" t="s">
        <v>113</v>
      </c>
      <c r="D272" s="182" t="s">
        <v>113</v>
      </c>
      <c r="E272" s="183" t="s">
        <v>113</v>
      </c>
      <c r="F272" s="184">
        <v>0.15690000000000001</v>
      </c>
      <c r="G272" s="185"/>
      <c r="H272" s="186"/>
      <c r="I272" s="187"/>
      <c r="J272" s="186"/>
      <c r="K272" s="187"/>
      <c r="L272" s="186"/>
      <c r="M272" s="187"/>
      <c r="N272" s="188"/>
      <c r="O272" s="158"/>
      <c r="P272" s="188"/>
      <c r="Q272" s="158"/>
      <c r="R272" s="188"/>
      <c r="S272" s="158"/>
      <c r="T272" s="188"/>
      <c r="U272" s="158"/>
      <c r="V272" s="188"/>
      <c r="W272" s="158"/>
      <c r="X272" s="188"/>
      <c r="Y272" s="158"/>
      <c r="Z272" s="188"/>
      <c r="AA272" s="158"/>
      <c r="AB272" s="188"/>
      <c r="AC272" s="159"/>
      <c r="AD272" s="85"/>
      <c r="AE272" s="88"/>
      <c r="AF272" s="86"/>
    </row>
    <row r="273" spans="2:33" ht="12.75" customHeight="1" x14ac:dyDescent="0.25">
      <c r="B273" s="262" t="s">
        <v>78</v>
      </c>
      <c r="C273" s="261" t="s">
        <v>114</v>
      </c>
      <c r="D273" s="261" t="s">
        <v>114</v>
      </c>
      <c r="E273" s="263" t="s">
        <v>114</v>
      </c>
      <c r="F273" s="184">
        <v>0</v>
      </c>
      <c r="G273" s="185"/>
      <c r="H273" s="186"/>
      <c r="I273" s="187"/>
      <c r="J273" s="186"/>
      <c r="K273" s="187"/>
      <c r="L273" s="186"/>
      <c r="M273" s="187"/>
      <c r="N273" s="188"/>
      <c r="O273" s="158"/>
      <c r="P273" s="188"/>
      <c r="Q273" s="158"/>
      <c r="R273" s="188"/>
      <c r="S273" s="158"/>
      <c r="T273" s="188"/>
      <c r="U273" s="158"/>
      <c r="V273" s="188"/>
      <c r="W273" s="158"/>
      <c r="X273" s="188"/>
      <c r="Y273" s="158"/>
      <c r="Z273" s="188"/>
      <c r="AA273" s="158"/>
      <c r="AB273" s="188"/>
      <c r="AC273" s="159"/>
      <c r="AD273" s="85"/>
      <c r="AE273" s="88"/>
      <c r="AF273" s="86"/>
    </row>
    <row r="274" spans="2:33" ht="12.75" customHeight="1" x14ac:dyDescent="0.25">
      <c r="B274" s="181" t="s">
        <v>115</v>
      </c>
      <c r="C274" s="182" t="s">
        <v>116</v>
      </c>
      <c r="D274" s="182" t="s">
        <v>116</v>
      </c>
      <c r="E274" s="183" t="s">
        <v>116</v>
      </c>
      <c r="F274" s="184">
        <v>0</v>
      </c>
      <c r="G274" s="185"/>
      <c r="H274" s="186"/>
      <c r="I274" s="187"/>
      <c r="J274" s="186"/>
      <c r="K274" s="187"/>
      <c r="L274" s="186"/>
      <c r="M274" s="187"/>
      <c r="N274" s="188"/>
      <c r="O274" s="158"/>
      <c r="P274" s="188"/>
      <c r="Q274" s="158"/>
      <c r="R274" s="188"/>
      <c r="S274" s="158"/>
      <c r="T274" s="188"/>
      <c r="U274" s="158"/>
      <c r="V274" s="188"/>
      <c r="W274" s="158"/>
      <c r="X274" s="188"/>
      <c r="Y274" s="158"/>
      <c r="Z274" s="188"/>
      <c r="AA274" s="158"/>
      <c r="AB274" s="188"/>
      <c r="AC274" s="159"/>
      <c r="AD274" s="85"/>
      <c r="AE274" s="88"/>
      <c r="AF274" s="86"/>
    </row>
    <row r="275" spans="2:33" ht="12.75" customHeight="1" x14ac:dyDescent="0.25">
      <c r="B275" s="181" t="s">
        <v>60</v>
      </c>
      <c r="C275" s="182" t="s">
        <v>117</v>
      </c>
      <c r="D275" s="182" t="s">
        <v>117</v>
      </c>
      <c r="E275" s="183" t="s">
        <v>117</v>
      </c>
      <c r="F275" s="184">
        <v>0.875</v>
      </c>
      <c r="G275" s="185"/>
      <c r="H275" s="186"/>
      <c r="I275" s="187"/>
      <c r="J275" s="186"/>
      <c r="K275" s="187"/>
      <c r="L275" s="186"/>
      <c r="M275" s="187"/>
      <c r="N275" s="188"/>
      <c r="O275" s="158"/>
      <c r="P275" s="188"/>
      <c r="Q275" s="158"/>
      <c r="R275" s="188"/>
      <c r="S275" s="158"/>
      <c r="T275" s="188"/>
      <c r="U275" s="158"/>
      <c r="V275" s="188"/>
      <c r="W275" s="158"/>
      <c r="X275" s="188"/>
      <c r="Y275" s="158"/>
      <c r="Z275" s="188"/>
      <c r="AA275" s="158"/>
      <c r="AB275" s="188"/>
      <c r="AC275" s="159"/>
      <c r="AD275" s="85"/>
      <c r="AE275" s="88"/>
      <c r="AF275" s="86"/>
    </row>
    <row r="276" spans="2:33" ht="12.75" customHeight="1" x14ac:dyDescent="0.25">
      <c r="B276" s="181" t="s">
        <v>141</v>
      </c>
      <c r="C276" s="182"/>
      <c r="D276" s="182"/>
      <c r="E276" s="183"/>
      <c r="F276" s="184">
        <v>0.99519999999999997</v>
      </c>
      <c r="G276" s="185"/>
      <c r="H276" s="186"/>
      <c r="I276" s="187"/>
      <c r="J276" s="186"/>
      <c r="K276" s="187"/>
      <c r="L276" s="186"/>
      <c r="M276" s="187"/>
      <c r="N276" s="188"/>
      <c r="O276" s="158"/>
      <c r="P276" s="188"/>
      <c r="Q276" s="158"/>
      <c r="R276" s="188"/>
      <c r="S276" s="158"/>
      <c r="T276" s="188"/>
      <c r="U276" s="158"/>
      <c r="V276" s="188"/>
      <c r="W276" s="158"/>
      <c r="X276" s="188"/>
      <c r="Y276" s="158"/>
      <c r="Z276" s="188"/>
      <c r="AA276" s="158"/>
      <c r="AB276" s="188"/>
      <c r="AC276" s="159"/>
      <c r="AD276" s="85"/>
      <c r="AE276" s="88"/>
      <c r="AF276" s="86"/>
    </row>
    <row r="277" spans="2:33" ht="12.75" customHeight="1" x14ac:dyDescent="0.25">
      <c r="B277" s="262" t="s">
        <v>118</v>
      </c>
      <c r="C277" s="261" t="s">
        <v>119</v>
      </c>
      <c r="D277" s="261" t="s">
        <v>119</v>
      </c>
      <c r="E277" s="263" t="s">
        <v>119</v>
      </c>
      <c r="F277" s="184">
        <v>0.88239999999999996</v>
      </c>
      <c r="G277" s="185"/>
      <c r="H277" s="186"/>
      <c r="I277" s="187"/>
      <c r="J277" s="186"/>
      <c r="K277" s="187"/>
      <c r="L277" s="186"/>
      <c r="M277" s="187"/>
      <c r="N277" s="188"/>
      <c r="O277" s="158"/>
      <c r="P277" s="188"/>
      <c r="Q277" s="158"/>
      <c r="R277" s="188"/>
      <c r="S277" s="158"/>
      <c r="T277" s="188"/>
      <c r="U277" s="158"/>
      <c r="V277" s="188"/>
      <c r="W277" s="158"/>
      <c r="X277" s="188"/>
      <c r="Y277" s="158"/>
      <c r="Z277" s="188"/>
      <c r="AA277" s="158"/>
      <c r="AB277" s="188"/>
      <c r="AC277" s="159"/>
      <c r="AD277" s="85"/>
      <c r="AE277" s="88"/>
      <c r="AF277" s="86"/>
    </row>
    <row r="278" spans="2:33" ht="23.25" customHeight="1" x14ac:dyDescent="0.25">
      <c r="B278" s="262" t="s">
        <v>120</v>
      </c>
      <c r="C278" s="261" t="s">
        <v>121</v>
      </c>
      <c r="D278" s="261" t="s">
        <v>121</v>
      </c>
      <c r="E278" s="263" t="s">
        <v>121</v>
      </c>
      <c r="F278" s="184">
        <v>0.97470000000000001</v>
      </c>
      <c r="G278" s="185"/>
      <c r="H278" s="186"/>
      <c r="I278" s="187"/>
      <c r="J278" s="186"/>
      <c r="K278" s="187"/>
      <c r="L278" s="186"/>
      <c r="M278" s="187"/>
      <c r="N278" s="188"/>
      <c r="O278" s="158"/>
      <c r="P278" s="188"/>
      <c r="Q278" s="158"/>
      <c r="R278" s="188"/>
      <c r="S278" s="158"/>
      <c r="T278" s="188"/>
      <c r="U278" s="158"/>
      <c r="V278" s="188"/>
      <c r="W278" s="158"/>
      <c r="X278" s="188"/>
      <c r="Y278" s="158"/>
      <c r="Z278" s="188"/>
      <c r="AA278" s="158"/>
      <c r="AB278" s="188"/>
      <c r="AC278" s="159"/>
      <c r="AD278" s="85"/>
      <c r="AE278" s="88"/>
      <c r="AF278" s="86"/>
    </row>
    <row r="279" spans="2:33" ht="12.75" customHeight="1" x14ac:dyDescent="0.25">
      <c r="B279" s="262" t="s">
        <v>122</v>
      </c>
      <c r="C279" s="261" t="s">
        <v>123</v>
      </c>
      <c r="D279" s="261" t="s">
        <v>123</v>
      </c>
      <c r="E279" s="263" t="s">
        <v>123</v>
      </c>
      <c r="F279" s="184">
        <v>1</v>
      </c>
      <c r="G279" s="185"/>
      <c r="H279" s="186"/>
      <c r="I279" s="187"/>
      <c r="J279" s="186"/>
      <c r="K279" s="187"/>
      <c r="L279" s="186"/>
      <c r="M279" s="187"/>
      <c r="N279" s="188"/>
      <c r="O279" s="158"/>
      <c r="P279" s="188"/>
      <c r="Q279" s="158"/>
      <c r="R279" s="188"/>
      <c r="S279" s="158"/>
      <c r="T279" s="188"/>
      <c r="U279" s="158"/>
      <c r="V279" s="188"/>
      <c r="W279" s="158"/>
      <c r="X279" s="188"/>
      <c r="Y279" s="158"/>
      <c r="Z279" s="188"/>
      <c r="AA279" s="158"/>
      <c r="AB279" s="188"/>
      <c r="AC279" s="159"/>
      <c r="AD279" s="85"/>
      <c r="AE279" s="88"/>
      <c r="AF279" s="86"/>
    </row>
    <row r="280" spans="2:33" ht="12.75" customHeight="1" x14ac:dyDescent="0.25">
      <c r="B280" s="262" t="s">
        <v>124</v>
      </c>
      <c r="C280" s="261" t="s">
        <v>125</v>
      </c>
      <c r="D280" s="261" t="s">
        <v>125</v>
      </c>
      <c r="E280" s="263" t="s">
        <v>125</v>
      </c>
      <c r="F280" s="184">
        <v>0.81059999999999999</v>
      </c>
      <c r="G280" s="185"/>
      <c r="H280" s="186"/>
      <c r="I280" s="187"/>
      <c r="J280" s="188"/>
      <c r="K280" s="158"/>
      <c r="L280" s="186"/>
      <c r="M280" s="187"/>
      <c r="N280" s="188"/>
      <c r="O280" s="158"/>
      <c r="P280" s="188"/>
      <c r="Q280" s="158"/>
      <c r="R280" s="188"/>
      <c r="S280" s="158"/>
      <c r="T280" s="188"/>
      <c r="U280" s="158"/>
      <c r="V280" s="188"/>
      <c r="W280" s="158"/>
      <c r="X280" s="188"/>
      <c r="Y280" s="158"/>
      <c r="Z280" s="188"/>
      <c r="AA280" s="158"/>
      <c r="AB280" s="188"/>
      <c r="AC280" s="159"/>
      <c r="AD280" s="85"/>
      <c r="AE280" s="88"/>
      <c r="AF280" s="86"/>
    </row>
    <row r="281" spans="2:33" ht="23.25" customHeight="1" x14ac:dyDescent="0.25">
      <c r="B281" s="181" t="s">
        <v>126</v>
      </c>
      <c r="C281" s="182" t="s">
        <v>127</v>
      </c>
      <c r="D281" s="182" t="s">
        <v>127</v>
      </c>
      <c r="E281" s="183" t="s">
        <v>127</v>
      </c>
      <c r="F281" s="184">
        <v>1</v>
      </c>
      <c r="G281" s="185"/>
      <c r="H281" s="186"/>
      <c r="I281" s="187"/>
      <c r="J281" s="186"/>
      <c r="K281" s="187"/>
      <c r="L281" s="186"/>
      <c r="M281" s="187"/>
      <c r="N281" s="188"/>
      <c r="O281" s="158"/>
      <c r="P281" s="188"/>
      <c r="Q281" s="158"/>
      <c r="R281" s="188"/>
      <c r="S281" s="158"/>
      <c r="T281" s="188"/>
      <c r="U281" s="158"/>
      <c r="V281" s="188"/>
      <c r="W281" s="158"/>
      <c r="X281" s="188"/>
      <c r="Y281" s="158"/>
      <c r="Z281" s="188"/>
      <c r="AA281" s="158"/>
      <c r="AB281" s="188"/>
      <c r="AC281" s="159"/>
      <c r="AD281" s="85"/>
      <c r="AE281" s="87"/>
      <c r="AF281" s="86"/>
    </row>
    <row r="282" spans="2:33" ht="13.5" customHeight="1" thickBot="1" x14ac:dyDescent="0.3">
      <c r="B282" s="265" t="s">
        <v>128</v>
      </c>
      <c r="C282" s="266" t="s">
        <v>129</v>
      </c>
      <c r="D282" s="266" t="s">
        <v>129</v>
      </c>
      <c r="E282" s="267" t="s">
        <v>129</v>
      </c>
      <c r="F282" s="269">
        <v>0.98809999999999998</v>
      </c>
      <c r="G282" s="270"/>
      <c r="H282" s="463"/>
      <c r="I282" s="206"/>
      <c r="J282" s="463"/>
      <c r="K282" s="206"/>
      <c r="L282" s="464"/>
      <c r="M282" s="465"/>
      <c r="N282" s="463"/>
      <c r="O282" s="206"/>
      <c r="P282" s="463"/>
      <c r="Q282" s="206"/>
      <c r="R282" s="463"/>
      <c r="S282" s="206"/>
      <c r="T282" s="463"/>
      <c r="U282" s="206"/>
      <c r="V282" s="463"/>
      <c r="W282" s="206"/>
      <c r="X282" s="463"/>
      <c r="Y282" s="206"/>
      <c r="Z282" s="463"/>
      <c r="AA282" s="206"/>
      <c r="AB282" s="463"/>
      <c r="AC282" s="207"/>
      <c r="AD282" s="85"/>
      <c r="AE282" s="88"/>
      <c r="AF282" s="86"/>
    </row>
    <row r="283" spans="2:33" ht="15" x14ac:dyDescent="0.25">
      <c r="B283" s="283"/>
      <c r="C283" s="283"/>
      <c r="D283" s="283"/>
      <c r="E283" s="283"/>
      <c r="F283" s="283"/>
      <c r="G283" s="283"/>
      <c r="H283" s="283"/>
      <c r="I283" s="283"/>
      <c r="J283" s="283"/>
      <c r="K283" s="283"/>
      <c r="L283" s="283"/>
      <c r="M283" s="283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  <c r="AA283" s="107"/>
      <c r="AB283" s="107"/>
      <c r="AC283" s="107"/>
      <c r="AD283" s="85"/>
      <c r="AE283" s="90"/>
      <c r="AF283" s="86"/>
    </row>
    <row r="284" spans="2:33" ht="15" x14ac:dyDescent="0.25">
      <c r="B284" s="268"/>
      <c r="C284" s="268"/>
      <c r="D284" s="268"/>
      <c r="E284" s="268"/>
      <c r="F284" s="268"/>
      <c r="G284" s="268"/>
      <c r="H284" s="268"/>
      <c r="I284" s="268"/>
      <c r="J284" s="268"/>
      <c r="K284" s="268"/>
      <c r="L284" s="268"/>
      <c r="M284" s="26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5"/>
      <c r="AE284" s="114"/>
      <c r="AF284" s="89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5"/>
    </row>
    <row r="286" spans="2:33" ht="13.5" thickBot="1" x14ac:dyDescent="0.25">
      <c r="AD286" s="85"/>
    </row>
    <row r="287" spans="2:33" ht="12.75" customHeight="1" x14ac:dyDescent="0.2">
      <c r="B287" s="134" t="s">
        <v>62</v>
      </c>
      <c r="C287" s="135"/>
      <c r="D287" s="135"/>
      <c r="E287" s="135"/>
      <c r="F287" s="135"/>
      <c r="G287" s="135"/>
      <c r="H287" s="135"/>
      <c r="I287" s="135"/>
      <c r="J287" s="135"/>
      <c r="K287" s="135"/>
      <c r="L287" s="135"/>
      <c r="M287" s="135"/>
      <c r="N287" s="135"/>
      <c r="O287" s="135"/>
      <c r="P287" s="135"/>
      <c r="Q287" s="135"/>
      <c r="R287" s="135"/>
      <c r="S287" s="135"/>
      <c r="T287" s="135"/>
      <c r="U287" s="135"/>
      <c r="V287" s="135"/>
      <c r="W287" s="135"/>
      <c r="X287" s="135"/>
      <c r="Y287" s="135"/>
      <c r="Z287" s="135"/>
      <c r="AA287" s="135"/>
      <c r="AB287" s="135"/>
      <c r="AC287" s="166"/>
      <c r="AD287" s="85"/>
      <c r="AE287" s="93"/>
      <c r="AF287" s="93"/>
      <c r="AG287" s="93"/>
    </row>
    <row r="288" spans="2:33" ht="14.25" x14ac:dyDescent="0.2">
      <c r="B288" s="167"/>
      <c r="C288" s="168"/>
      <c r="D288" s="168"/>
      <c r="E288" s="168"/>
      <c r="F288" s="168"/>
      <c r="G288" s="168"/>
      <c r="H288" s="168"/>
      <c r="I288" s="168"/>
      <c r="J288" s="168"/>
      <c r="K288" s="168"/>
      <c r="L288" s="168"/>
      <c r="M288" s="168"/>
      <c r="N288" s="168"/>
      <c r="O288" s="168"/>
      <c r="P288" s="168"/>
      <c r="Q288" s="168"/>
      <c r="R288" s="168"/>
      <c r="S288" s="168"/>
      <c r="T288" s="168"/>
      <c r="U288" s="168"/>
      <c r="V288" s="168"/>
      <c r="W288" s="168"/>
      <c r="X288" s="168"/>
      <c r="Y288" s="168"/>
      <c r="Z288" s="168"/>
      <c r="AA288" s="168"/>
      <c r="AB288" s="168"/>
      <c r="AC288" s="169"/>
      <c r="AD288" s="85"/>
      <c r="AE288" s="95"/>
      <c r="AF288" s="96"/>
      <c r="AG288" s="92"/>
    </row>
    <row r="289" spans="2:33" ht="14.25" x14ac:dyDescent="0.2">
      <c r="B289" s="170" t="s">
        <v>44</v>
      </c>
      <c r="C289" s="171"/>
      <c r="D289" s="171"/>
      <c r="E289" s="171"/>
      <c r="F289" s="172" t="s">
        <v>14</v>
      </c>
      <c r="G289" s="172"/>
      <c r="H289" s="172" t="s">
        <v>15</v>
      </c>
      <c r="I289" s="172"/>
      <c r="J289" s="172" t="s">
        <v>16</v>
      </c>
      <c r="K289" s="172"/>
      <c r="L289" s="172" t="s">
        <v>17</v>
      </c>
      <c r="M289" s="172"/>
      <c r="N289" s="172" t="s">
        <v>18</v>
      </c>
      <c r="O289" s="172"/>
      <c r="P289" s="172" t="s">
        <v>19</v>
      </c>
      <c r="Q289" s="172"/>
      <c r="R289" s="172" t="s">
        <v>20</v>
      </c>
      <c r="S289" s="172"/>
      <c r="T289" s="172" t="s">
        <v>21</v>
      </c>
      <c r="U289" s="172"/>
      <c r="V289" s="172" t="s">
        <v>22</v>
      </c>
      <c r="W289" s="172"/>
      <c r="X289" s="172" t="s">
        <v>23</v>
      </c>
      <c r="Y289" s="172"/>
      <c r="Z289" s="172" t="s">
        <v>24</v>
      </c>
      <c r="AA289" s="172"/>
      <c r="AB289" s="172" t="s">
        <v>25</v>
      </c>
      <c r="AC289" s="173"/>
      <c r="AD289" s="85"/>
      <c r="AE289" s="95"/>
      <c r="AF289" s="81"/>
      <c r="AG289" s="92"/>
    </row>
    <row r="290" spans="2:33" ht="14.25" x14ac:dyDescent="0.2">
      <c r="B290" s="174" t="s">
        <v>45</v>
      </c>
      <c r="C290" s="175"/>
      <c r="D290" s="175"/>
      <c r="E290" s="175"/>
      <c r="F290" s="176">
        <v>0</v>
      </c>
      <c r="G290" s="176"/>
      <c r="H290" s="176"/>
      <c r="I290" s="176"/>
      <c r="J290" s="176"/>
      <c r="K290" s="176"/>
      <c r="L290" s="176"/>
      <c r="M290" s="176"/>
      <c r="N290" s="176"/>
      <c r="O290" s="176"/>
      <c r="P290" s="176"/>
      <c r="Q290" s="176"/>
      <c r="R290" s="176"/>
      <c r="S290" s="176"/>
      <c r="T290" s="176"/>
      <c r="U290" s="176"/>
      <c r="V290" s="176"/>
      <c r="W290" s="176"/>
      <c r="X290" s="176"/>
      <c r="Y290" s="176"/>
      <c r="Z290" s="176"/>
      <c r="AA290" s="176"/>
      <c r="AB290" s="176"/>
      <c r="AC290" s="177"/>
      <c r="AD290" s="85"/>
      <c r="AE290" s="95"/>
      <c r="AF290" s="81"/>
      <c r="AG290" s="92"/>
    </row>
    <row r="291" spans="2:33" ht="14.25" x14ac:dyDescent="0.2">
      <c r="B291" s="154" t="s">
        <v>46</v>
      </c>
      <c r="C291" s="155"/>
      <c r="D291" s="155"/>
      <c r="E291" s="155"/>
      <c r="F291" s="158">
        <v>1523</v>
      </c>
      <c r="G291" s="158"/>
      <c r="H291" s="158"/>
      <c r="I291" s="158"/>
      <c r="J291" s="158"/>
      <c r="K291" s="158"/>
      <c r="L291" s="158"/>
      <c r="M291" s="158"/>
      <c r="N291" s="158"/>
      <c r="O291" s="158"/>
      <c r="P291" s="158"/>
      <c r="Q291" s="158"/>
      <c r="R291" s="158"/>
      <c r="S291" s="158"/>
      <c r="T291" s="158"/>
      <c r="U291" s="158"/>
      <c r="V291" s="158"/>
      <c r="W291" s="158"/>
      <c r="X291" s="158"/>
      <c r="Y291" s="158"/>
      <c r="Z291" s="158"/>
      <c r="AA291" s="158"/>
      <c r="AB291" s="158"/>
      <c r="AC291" s="159"/>
      <c r="AD291" s="85"/>
      <c r="AE291" s="95"/>
      <c r="AF291" s="81"/>
      <c r="AG291" s="92"/>
    </row>
    <row r="292" spans="2:33" ht="14.25" x14ac:dyDescent="0.2">
      <c r="B292" s="160" t="s">
        <v>143</v>
      </c>
      <c r="C292" s="161"/>
      <c r="D292" s="161"/>
      <c r="E292" s="162"/>
      <c r="F292" s="156">
        <v>0</v>
      </c>
      <c r="G292" s="157"/>
      <c r="H292" s="156"/>
      <c r="I292" s="157"/>
      <c r="J292" s="156"/>
      <c r="K292" s="157"/>
      <c r="L292" s="156"/>
      <c r="M292" s="157"/>
      <c r="N292" s="156"/>
      <c r="O292" s="157"/>
      <c r="P292" s="156"/>
      <c r="Q292" s="157"/>
      <c r="R292" s="156"/>
      <c r="S292" s="157"/>
      <c r="T292" s="156"/>
      <c r="U292" s="157"/>
      <c r="V292" s="156"/>
      <c r="W292" s="157"/>
      <c r="X292" s="156"/>
      <c r="Y292" s="157"/>
      <c r="Z292" s="156"/>
      <c r="AA292" s="157"/>
      <c r="AB292" s="156"/>
      <c r="AC292" s="165"/>
      <c r="AD292" s="85"/>
      <c r="AE292" s="95"/>
      <c r="AF292" s="81"/>
      <c r="AG292" s="92"/>
    </row>
    <row r="293" spans="2:33" ht="14.25" x14ac:dyDescent="0.2">
      <c r="B293" s="154" t="s">
        <v>47</v>
      </c>
      <c r="C293" s="155"/>
      <c r="D293" s="155"/>
      <c r="E293" s="155"/>
      <c r="F293" s="158">
        <v>0</v>
      </c>
      <c r="G293" s="158"/>
      <c r="H293" s="158"/>
      <c r="I293" s="158"/>
      <c r="J293" s="158"/>
      <c r="K293" s="158"/>
      <c r="L293" s="158"/>
      <c r="M293" s="158"/>
      <c r="N293" s="158"/>
      <c r="O293" s="158"/>
      <c r="P293" s="158"/>
      <c r="Q293" s="158"/>
      <c r="R293" s="158"/>
      <c r="S293" s="158"/>
      <c r="T293" s="158"/>
      <c r="U293" s="158"/>
      <c r="V293" s="158"/>
      <c r="W293" s="158"/>
      <c r="X293" s="158"/>
      <c r="Y293" s="158"/>
      <c r="Z293" s="158"/>
      <c r="AA293" s="158"/>
      <c r="AB293" s="158"/>
      <c r="AC293" s="159"/>
      <c r="AD293" s="85"/>
      <c r="AE293" s="80"/>
      <c r="AF293" s="81"/>
      <c r="AG293" s="92"/>
    </row>
    <row r="294" spans="2:33" ht="14.25" x14ac:dyDescent="0.2">
      <c r="B294" s="154" t="s">
        <v>48</v>
      </c>
      <c r="C294" s="155"/>
      <c r="D294" s="155"/>
      <c r="E294" s="155"/>
      <c r="F294" s="158">
        <v>0</v>
      </c>
      <c r="G294" s="158"/>
      <c r="H294" s="158"/>
      <c r="I294" s="158"/>
      <c r="J294" s="158"/>
      <c r="K294" s="158"/>
      <c r="L294" s="158"/>
      <c r="M294" s="158"/>
      <c r="N294" s="158"/>
      <c r="O294" s="158"/>
      <c r="P294" s="158"/>
      <c r="Q294" s="158"/>
      <c r="R294" s="158"/>
      <c r="S294" s="158"/>
      <c r="T294" s="158"/>
      <c r="U294" s="158"/>
      <c r="V294" s="158"/>
      <c r="W294" s="158"/>
      <c r="X294" s="158"/>
      <c r="Y294" s="158"/>
      <c r="Z294" s="158"/>
      <c r="AA294" s="158"/>
      <c r="AB294" s="158"/>
      <c r="AC294" s="159"/>
      <c r="AD294" s="85"/>
      <c r="AE294" s="80"/>
      <c r="AF294" s="81"/>
      <c r="AG294" s="92"/>
    </row>
    <row r="295" spans="2:33" ht="14.25" x14ac:dyDescent="0.2">
      <c r="B295" s="154" t="s">
        <v>6</v>
      </c>
      <c r="C295" s="155"/>
      <c r="D295" s="155"/>
      <c r="E295" s="155"/>
      <c r="F295" s="158">
        <v>645</v>
      </c>
      <c r="G295" s="158"/>
      <c r="H295" s="158"/>
      <c r="I295" s="158"/>
      <c r="J295" s="158"/>
      <c r="K295" s="158"/>
      <c r="L295" s="158"/>
      <c r="M295" s="158"/>
      <c r="N295" s="158"/>
      <c r="O295" s="158"/>
      <c r="P295" s="158"/>
      <c r="Q295" s="158"/>
      <c r="R295" s="158"/>
      <c r="S295" s="158"/>
      <c r="T295" s="158"/>
      <c r="U295" s="158"/>
      <c r="V295" s="158"/>
      <c r="W295" s="158"/>
      <c r="X295" s="158"/>
      <c r="Y295" s="158"/>
      <c r="Z295" s="158"/>
      <c r="AA295" s="158"/>
      <c r="AB295" s="158"/>
      <c r="AC295" s="159"/>
      <c r="AD295" s="85"/>
      <c r="AE295" s="80"/>
      <c r="AF295" s="81"/>
      <c r="AG295" s="92"/>
    </row>
    <row r="296" spans="2:33" ht="15.75" thickBot="1" x14ac:dyDescent="0.3">
      <c r="B296" s="235" t="s">
        <v>49</v>
      </c>
      <c r="C296" s="231"/>
      <c r="D296" s="231"/>
      <c r="E296" s="231"/>
      <c r="F296" s="203">
        <v>0</v>
      </c>
      <c r="G296" s="203"/>
      <c r="H296" s="203"/>
      <c r="I296" s="203"/>
      <c r="J296" s="203"/>
      <c r="K296" s="203"/>
      <c r="L296" s="203"/>
      <c r="M296" s="203"/>
      <c r="N296" s="203"/>
      <c r="O296" s="203"/>
      <c r="P296" s="203"/>
      <c r="Q296" s="203"/>
      <c r="R296" s="203"/>
      <c r="S296" s="203"/>
      <c r="T296" s="203"/>
      <c r="U296" s="203"/>
      <c r="V296" s="203"/>
      <c r="W296" s="203"/>
      <c r="X296" s="203"/>
      <c r="Y296" s="203"/>
      <c r="Z296" s="203"/>
      <c r="AA296" s="203"/>
      <c r="AB296" s="203"/>
      <c r="AC296" s="264"/>
      <c r="AD296" s="85"/>
      <c r="AE296" s="83"/>
      <c r="AF296" s="84"/>
      <c r="AG296" s="92"/>
    </row>
    <row r="297" spans="2:33" ht="13.5" thickBot="1" x14ac:dyDescent="0.25">
      <c r="B297" s="138" t="s">
        <v>40</v>
      </c>
      <c r="C297" s="139"/>
      <c r="D297" s="139"/>
      <c r="E297" s="139"/>
      <c r="F297" s="140">
        <f>SUM(F290:F296)</f>
        <v>2168</v>
      </c>
      <c r="G297" s="141"/>
      <c r="H297" s="138">
        <f>SUM(H290:H296)</f>
        <v>0</v>
      </c>
      <c r="I297" s="142"/>
      <c r="J297" s="139">
        <f>SUM(J290:J296)</f>
        <v>0</v>
      </c>
      <c r="K297" s="139"/>
      <c r="L297" s="138">
        <f>SUM(L290:L296)</f>
        <v>0</v>
      </c>
      <c r="M297" s="142"/>
      <c r="N297" s="139">
        <f>SUM(N290:N296)</f>
        <v>0</v>
      </c>
      <c r="O297" s="139"/>
      <c r="P297" s="138">
        <f>P290+P291+P293+P294+P295+P296</f>
        <v>0</v>
      </c>
      <c r="Q297" s="142"/>
      <c r="R297" s="138">
        <f>R290+R291+R293+R294+R295+R296</f>
        <v>0</v>
      </c>
      <c r="S297" s="142"/>
      <c r="T297" s="138">
        <f>T290+T291+T293+T294+T295+T296</f>
        <v>0</v>
      </c>
      <c r="U297" s="142"/>
      <c r="V297" s="138">
        <f>V290+V291+V293+V294+V295+V296</f>
        <v>0</v>
      </c>
      <c r="W297" s="142"/>
      <c r="X297" s="138">
        <f>X290+X291+X293+X294+X295+X296</f>
        <v>0</v>
      </c>
      <c r="Y297" s="142"/>
      <c r="Z297" s="138">
        <f>Z290+Z291+Z293+Z294+Z295+Z296</f>
        <v>0</v>
      </c>
      <c r="AA297" s="142"/>
      <c r="AB297" s="138">
        <f>SUM(AB290:AC296)</f>
        <v>0</v>
      </c>
      <c r="AC297" s="142"/>
      <c r="AD297" s="85"/>
      <c r="AE297" s="93"/>
      <c r="AF297" s="93"/>
    </row>
    <row r="298" spans="2:33" x14ac:dyDescent="0.2">
      <c r="AD298" s="85"/>
    </row>
    <row r="299" spans="2:33" x14ac:dyDescent="0.2">
      <c r="AD299" s="85"/>
    </row>
    <row r="300" spans="2:33" x14ac:dyDescent="0.2">
      <c r="AD300" s="85"/>
    </row>
    <row r="301" spans="2:33" x14ac:dyDescent="0.2">
      <c r="AD301" s="85"/>
    </row>
    <row r="302" spans="2:33" x14ac:dyDescent="0.2">
      <c r="AD302" s="85"/>
    </row>
    <row r="303" spans="2:33" ht="13.5" thickBot="1" x14ac:dyDescent="0.25">
      <c r="AD303" s="85"/>
    </row>
    <row r="304" spans="2:33" ht="12.75" customHeight="1" x14ac:dyDescent="0.2">
      <c r="B304" s="134" t="s">
        <v>75</v>
      </c>
      <c r="C304" s="135"/>
      <c r="D304" s="135"/>
      <c r="E304" s="135"/>
      <c r="F304" s="135"/>
      <c r="G304" s="166"/>
      <c r="H304" s="3"/>
      <c r="AD304" s="85"/>
    </row>
    <row r="305" spans="2:30" ht="13.5" thickBot="1" x14ac:dyDescent="0.25">
      <c r="B305" s="136"/>
      <c r="C305" s="137"/>
      <c r="D305" s="137"/>
      <c r="E305" s="137"/>
      <c r="F305" s="137"/>
      <c r="G305" s="246"/>
      <c r="H305" s="3"/>
      <c r="AD305" s="85"/>
    </row>
    <row r="306" spans="2:30" ht="13.5" thickBot="1" x14ac:dyDescent="0.25">
      <c r="B306" s="236" t="s">
        <v>44</v>
      </c>
      <c r="C306" s="237"/>
      <c r="D306" s="237"/>
      <c r="E306" s="238"/>
      <c r="F306" s="202" t="s">
        <v>43</v>
      </c>
      <c r="G306" s="131"/>
      <c r="H306" s="3"/>
      <c r="AD306" s="85"/>
    </row>
    <row r="307" spans="2:30" x14ac:dyDescent="0.2">
      <c r="B307" s="248" t="s">
        <v>45</v>
      </c>
      <c r="C307" s="249"/>
      <c r="D307" s="249"/>
      <c r="E307" s="250"/>
      <c r="F307" s="234">
        <f>SUM(F290:AC290)</f>
        <v>0</v>
      </c>
      <c r="G307" s="199"/>
      <c r="AD307" s="85"/>
    </row>
    <row r="308" spans="2:30" x14ac:dyDescent="0.2">
      <c r="B308" s="154" t="s">
        <v>46</v>
      </c>
      <c r="C308" s="155"/>
      <c r="D308" s="155"/>
      <c r="E308" s="247"/>
      <c r="F308" s="234">
        <f>SUM(F291:AC291)</f>
        <v>1523</v>
      </c>
      <c r="G308" s="199"/>
      <c r="AD308" s="85"/>
    </row>
    <row r="309" spans="2:30" x14ac:dyDescent="0.2">
      <c r="B309" s="154" t="s">
        <v>47</v>
      </c>
      <c r="C309" s="155"/>
      <c r="D309" s="155"/>
      <c r="E309" s="247"/>
      <c r="F309" s="234">
        <f t="shared" ref="F309" si="4">(F293+H293+J293+L293+N293+P293+R293+T293+V293+X293+Z293++AB293)</f>
        <v>0</v>
      </c>
      <c r="G309" s="199"/>
      <c r="AD309" s="85"/>
    </row>
    <row r="310" spans="2:30" x14ac:dyDescent="0.2">
      <c r="B310" s="154" t="s">
        <v>48</v>
      </c>
      <c r="C310" s="155"/>
      <c r="D310" s="155"/>
      <c r="E310" s="247"/>
      <c r="F310" s="234">
        <f>(F294+H294+J294+L294+N294+P294+R294+T294+V294+X294+Z294++AB294)</f>
        <v>0</v>
      </c>
      <c r="G310" s="199"/>
      <c r="AD310" s="85"/>
    </row>
    <row r="311" spans="2:30" x14ac:dyDescent="0.2">
      <c r="B311" s="154" t="s">
        <v>6</v>
      </c>
      <c r="C311" s="155"/>
      <c r="D311" s="155"/>
      <c r="E311" s="247"/>
      <c r="F311" s="234">
        <f>SUM(F295:AC295)</f>
        <v>645</v>
      </c>
      <c r="G311" s="199"/>
      <c r="AD311" s="85"/>
    </row>
    <row r="312" spans="2:30" ht="13.5" thickBot="1" x14ac:dyDescent="0.25">
      <c r="B312" s="242" t="s">
        <v>49</v>
      </c>
      <c r="C312" s="194"/>
      <c r="D312" s="194"/>
      <c r="E312" s="243"/>
      <c r="F312" s="234">
        <f>SUM(F296:AC296)</f>
        <v>0</v>
      </c>
      <c r="G312" s="199"/>
      <c r="AD312" s="85"/>
    </row>
    <row r="313" spans="2:30" ht="13.5" thickBot="1" x14ac:dyDescent="0.25">
      <c r="B313" s="239" t="s">
        <v>40</v>
      </c>
      <c r="C313" s="240"/>
      <c r="D313" s="240"/>
      <c r="E313" s="241"/>
      <c r="F313" s="138">
        <f>SUM(F307:G312)</f>
        <v>2168</v>
      </c>
      <c r="G313" s="142"/>
    </row>
    <row r="319" spans="2:30" ht="13.5" thickBot="1" x14ac:dyDescent="0.25"/>
    <row r="320" spans="2:30" x14ac:dyDescent="0.2">
      <c r="B320" s="134" t="s">
        <v>160</v>
      </c>
      <c r="C320" s="135"/>
      <c r="D320" s="135"/>
      <c r="E320" s="135"/>
      <c r="F320" s="135"/>
      <c r="G320" s="135"/>
      <c r="H320" s="135"/>
      <c r="I320" s="135"/>
      <c r="J320" s="135"/>
      <c r="K320" s="135"/>
      <c r="L320" s="135"/>
      <c r="M320" s="135"/>
      <c r="N320" s="135"/>
      <c r="O320" s="135"/>
      <c r="P320" s="135"/>
      <c r="Q320" s="135"/>
      <c r="R320" s="135"/>
      <c r="S320" s="135"/>
      <c r="T320" s="135"/>
      <c r="U320" s="135"/>
      <c r="V320" s="135"/>
      <c r="W320" s="135"/>
      <c r="X320" s="135"/>
      <c r="Y320" s="135"/>
      <c r="Z320" s="135"/>
      <c r="AA320" s="135"/>
      <c r="AB320" s="135"/>
      <c r="AC320" s="166"/>
    </row>
    <row r="321" spans="2:29" x14ac:dyDescent="0.2">
      <c r="B321" s="167"/>
      <c r="C321" s="168"/>
      <c r="D321" s="168"/>
      <c r="E321" s="168"/>
      <c r="F321" s="168"/>
      <c r="G321" s="168"/>
      <c r="H321" s="168"/>
      <c r="I321" s="168"/>
      <c r="J321" s="168"/>
      <c r="K321" s="168"/>
      <c r="L321" s="168"/>
      <c r="M321" s="168"/>
      <c r="N321" s="168"/>
      <c r="O321" s="168"/>
      <c r="P321" s="168"/>
      <c r="Q321" s="168"/>
      <c r="R321" s="168"/>
      <c r="S321" s="168"/>
      <c r="T321" s="168"/>
      <c r="U321" s="168"/>
      <c r="V321" s="168"/>
      <c r="W321" s="168"/>
      <c r="X321" s="168"/>
      <c r="Y321" s="168"/>
      <c r="Z321" s="168"/>
      <c r="AA321" s="168"/>
      <c r="AB321" s="168"/>
      <c r="AC321" s="169"/>
    </row>
    <row r="322" spans="2:29" x14ac:dyDescent="0.2">
      <c r="B322" s="170" t="s">
        <v>161</v>
      </c>
      <c r="C322" s="171"/>
      <c r="D322" s="171"/>
      <c r="E322" s="171"/>
      <c r="F322" s="172" t="s">
        <v>14</v>
      </c>
      <c r="G322" s="172"/>
      <c r="H322" s="172" t="s">
        <v>15</v>
      </c>
      <c r="I322" s="172"/>
      <c r="J322" s="172" t="s">
        <v>16</v>
      </c>
      <c r="K322" s="172"/>
      <c r="L322" s="172" t="s">
        <v>17</v>
      </c>
      <c r="M322" s="172"/>
      <c r="N322" s="172" t="s">
        <v>18</v>
      </c>
      <c r="O322" s="172"/>
      <c r="P322" s="172" t="s">
        <v>19</v>
      </c>
      <c r="Q322" s="172"/>
      <c r="R322" s="172" t="s">
        <v>20</v>
      </c>
      <c r="S322" s="172"/>
      <c r="T322" s="172" t="s">
        <v>21</v>
      </c>
      <c r="U322" s="172"/>
      <c r="V322" s="172" t="s">
        <v>22</v>
      </c>
      <c r="W322" s="172"/>
      <c r="X322" s="172" t="s">
        <v>23</v>
      </c>
      <c r="Y322" s="172"/>
      <c r="Z322" s="172" t="s">
        <v>24</v>
      </c>
      <c r="AA322" s="172"/>
      <c r="AB322" s="172" t="s">
        <v>25</v>
      </c>
      <c r="AC322" s="173"/>
    </row>
    <row r="323" spans="2:29" x14ac:dyDescent="0.2">
      <c r="B323" s="174" t="s">
        <v>156</v>
      </c>
      <c r="C323" s="175"/>
      <c r="D323" s="175"/>
      <c r="E323" s="175"/>
      <c r="F323" s="156">
        <v>150</v>
      </c>
      <c r="G323" s="157"/>
      <c r="H323" s="176"/>
      <c r="I323" s="176"/>
      <c r="J323" s="176"/>
      <c r="K323" s="176"/>
      <c r="L323" s="176"/>
      <c r="M323" s="176"/>
      <c r="N323" s="176"/>
      <c r="O323" s="176"/>
      <c r="P323" s="176"/>
      <c r="Q323" s="176"/>
      <c r="R323" s="176"/>
      <c r="S323" s="176"/>
      <c r="T323" s="176"/>
      <c r="U323" s="176"/>
      <c r="V323" s="176"/>
      <c r="W323" s="176"/>
      <c r="X323" s="176"/>
      <c r="Y323" s="176"/>
      <c r="Z323" s="176"/>
      <c r="AA323" s="176"/>
      <c r="AB323" s="176"/>
      <c r="AC323" s="177"/>
    </row>
    <row r="324" spans="2:29" x14ac:dyDescent="0.2">
      <c r="B324" s="154" t="s">
        <v>157</v>
      </c>
      <c r="C324" s="155"/>
      <c r="D324" s="155"/>
      <c r="E324" s="155"/>
      <c r="F324" s="156">
        <v>32</v>
      </c>
      <c r="G324" s="157"/>
      <c r="H324" s="158"/>
      <c r="I324" s="158"/>
      <c r="J324" s="158"/>
      <c r="K324" s="158"/>
      <c r="L324" s="158"/>
      <c r="M324" s="158"/>
      <c r="N324" s="158"/>
      <c r="O324" s="158"/>
      <c r="P324" s="158"/>
      <c r="Q324" s="158"/>
      <c r="R324" s="158"/>
      <c r="S324" s="158"/>
      <c r="T324" s="158"/>
      <c r="U324" s="158"/>
      <c r="V324" s="158"/>
      <c r="W324" s="158"/>
      <c r="X324" s="158"/>
      <c r="Y324" s="158"/>
      <c r="Z324" s="158"/>
      <c r="AA324" s="158"/>
      <c r="AB324" s="158"/>
      <c r="AC324" s="159"/>
    </row>
    <row r="325" spans="2:29" ht="13.5" thickBot="1" x14ac:dyDescent="0.25">
      <c r="B325" s="160" t="s">
        <v>158</v>
      </c>
      <c r="C325" s="161"/>
      <c r="D325" s="161"/>
      <c r="E325" s="162"/>
      <c r="F325" s="163">
        <v>1986</v>
      </c>
      <c r="G325" s="164"/>
      <c r="H325" s="156"/>
      <c r="I325" s="157"/>
      <c r="J325" s="156"/>
      <c r="K325" s="157"/>
      <c r="L325" s="156"/>
      <c r="M325" s="157"/>
      <c r="N325" s="156"/>
      <c r="O325" s="157"/>
      <c r="P325" s="156"/>
      <c r="Q325" s="157"/>
      <c r="R325" s="156"/>
      <c r="S325" s="157"/>
      <c r="T325" s="156"/>
      <c r="U325" s="157"/>
      <c r="V325" s="156"/>
      <c r="W325" s="157"/>
      <c r="X325" s="156"/>
      <c r="Y325" s="157"/>
      <c r="Z325" s="156"/>
      <c r="AA325" s="157"/>
      <c r="AB325" s="156"/>
      <c r="AC325" s="165"/>
    </row>
    <row r="326" spans="2:29" ht="13.5" thickBot="1" x14ac:dyDescent="0.25">
      <c r="B326" s="138" t="s">
        <v>40</v>
      </c>
      <c r="C326" s="139"/>
      <c r="D326" s="139"/>
      <c r="E326" s="139"/>
      <c r="F326" s="140">
        <f>SUM(F323:F325)</f>
        <v>2168</v>
      </c>
      <c r="G326" s="141"/>
      <c r="H326" s="138">
        <f>SUM(H323:H325)</f>
        <v>0</v>
      </c>
      <c r="I326" s="142"/>
      <c r="J326" s="139">
        <f>SUM(J323:J325)</f>
        <v>0</v>
      </c>
      <c r="K326" s="139"/>
      <c r="L326" s="138">
        <f>SUM(L323:L325)</f>
        <v>0</v>
      </c>
      <c r="M326" s="142"/>
      <c r="N326" s="139">
        <f>SUM(N323:N325)</f>
        <v>0</v>
      </c>
      <c r="O326" s="139"/>
      <c r="P326" s="139">
        <f t="shared" ref="P326" si="5">SUM(P323:P325)</f>
        <v>0</v>
      </c>
      <c r="Q326" s="139"/>
      <c r="R326" s="139">
        <f t="shared" ref="R326" si="6">SUM(R323:R325)</f>
        <v>0</v>
      </c>
      <c r="S326" s="139"/>
      <c r="T326" s="139">
        <f t="shared" ref="T326" si="7">SUM(T323:T325)</f>
        <v>0</v>
      </c>
      <c r="U326" s="139"/>
      <c r="V326" s="139">
        <f t="shared" ref="V326" si="8">SUM(V323:V325)</f>
        <v>0</v>
      </c>
      <c r="W326" s="139"/>
      <c r="X326" s="139">
        <f t="shared" ref="X326" si="9">SUM(X323:X325)</f>
        <v>0</v>
      </c>
      <c r="Y326" s="139"/>
      <c r="Z326" s="139">
        <f t="shared" ref="Z326" si="10">SUM(Z323:Z325)</f>
        <v>0</v>
      </c>
      <c r="AA326" s="139"/>
      <c r="AB326" s="139">
        <f t="shared" ref="AB326" si="11">SUM(AB323:AB325)</f>
        <v>0</v>
      </c>
      <c r="AC326" s="139"/>
    </row>
    <row r="329" spans="2:29" ht="13.5" thickBot="1" x14ac:dyDescent="0.25">
      <c r="C329" s="85"/>
      <c r="D329" s="85"/>
      <c r="E329" s="85"/>
      <c r="F329" s="85"/>
      <c r="G329" s="85"/>
      <c r="H329" s="46"/>
      <c r="I329" s="85"/>
    </row>
    <row r="330" spans="2:29" x14ac:dyDescent="0.2">
      <c r="B330" s="144" t="s">
        <v>162</v>
      </c>
      <c r="C330" s="145"/>
      <c r="D330" s="145"/>
      <c r="E330" s="145"/>
      <c r="F330" s="145"/>
      <c r="G330" s="146"/>
      <c r="H330" s="46"/>
      <c r="I330" s="85"/>
    </row>
    <row r="331" spans="2:29" ht="13.5" thickBot="1" x14ac:dyDescent="0.25">
      <c r="B331" s="147"/>
      <c r="C331" s="148"/>
      <c r="D331" s="148"/>
      <c r="E331" s="148"/>
      <c r="F331" s="148"/>
      <c r="G331" s="149"/>
      <c r="H331" s="143"/>
      <c r="I331" s="85"/>
    </row>
    <row r="332" spans="2:29" x14ac:dyDescent="0.2">
      <c r="B332" s="150" t="s">
        <v>161</v>
      </c>
      <c r="C332" s="151"/>
      <c r="D332" s="151"/>
      <c r="E332" s="151"/>
      <c r="F332" s="152" t="s">
        <v>43</v>
      </c>
      <c r="G332" s="153"/>
      <c r="H332" s="143"/>
      <c r="I332" s="85"/>
    </row>
    <row r="333" spans="2:29" x14ac:dyDescent="0.2">
      <c r="B333" s="122" t="s">
        <v>156</v>
      </c>
      <c r="C333" s="123"/>
      <c r="D333" s="123"/>
      <c r="E333" s="123"/>
      <c r="F333" s="124">
        <f>SUM(F323:AC323)</f>
        <v>150</v>
      </c>
      <c r="G333" s="125"/>
      <c r="H333" s="46"/>
      <c r="I333" s="85"/>
    </row>
    <row r="334" spans="2:29" x14ac:dyDescent="0.2">
      <c r="B334" s="122" t="s">
        <v>157</v>
      </c>
      <c r="C334" s="123"/>
      <c r="D334" s="123"/>
      <c r="E334" s="123"/>
      <c r="F334" s="124">
        <f t="shared" ref="F334:F336" si="12">SUM(F324:AC324)</f>
        <v>32</v>
      </c>
      <c r="G334" s="125"/>
      <c r="H334" s="46"/>
      <c r="I334" s="85"/>
    </row>
    <row r="335" spans="2:29" ht="13.5" thickBot="1" x14ac:dyDescent="0.25">
      <c r="B335" s="126" t="s">
        <v>158</v>
      </c>
      <c r="C335" s="127"/>
      <c r="D335" s="127"/>
      <c r="E335" s="127"/>
      <c r="F335" s="128">
        <f t="shared" si="12"/>
        <v>1986</v>
      </c>
      <c r="G335" s="129"/>
      <c r="H335" s="46"/>
      <c r="I335" s="85"/>
    </row>
    <row r="336" spans="2:29" ht="13.5" thickBot="1" x14ac:dyDescent="0.25">
      <c r="B336" s="132" t="s">
        <v>40</v>
      </c>
      <c r="C336" s="133"/>
      <c r="D336" s="133"/>
      <c r="E336" s="133"/>
      <c r="F336" s="130">
        <f t="shared" si="12"/>
        <v>2168</v>
      </c>
      <c r="G336" s="131"/>
      <c r="H336" s="46"/>
      <c r="I336" s="85"/>
    </row>
    <row r="337" spans="3:9" x14ac:dyDescent="0.2">
      <c r="C337" s="85"/>
      <c r="D337" s="85"/>
      <c r="E337" s="85"/>
      <c r="F337" s="85"/>
      <c r="G337" s="85"/>
      <c r="H337" s="46"/>
      <c r="I337" s="85"/>
    </row>
  </sheetData>
  <protectedRanges>
    <protectedRange password="C6EB" sqref="B18 G18 M18 S18 V20 M20 B20 B22 B24 M24 M22 V22 V24 I1:AC9 A1:H16 I10:P11 I13:U16 V12:AC16" name="INFO GENERAL"/>
  </protectedRanges>
  <mergeCells count="1595"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N282:O282"/>
    <mergeCell ref="P267:Q267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J282:K282"/>
    <mergeCell ref="L282:M282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H282:I282"/>
    <mergeCell ref="H271:I271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54:C54"/>
    <mergeCell ref="D54:G54"/>
    <mergeCell ref="B55:C55"/>
    <mergeCell ref="D55:G55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D108:E108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G19:L19"/>
    <mergeCell ref="B25:L25"/>
    <mergeCell ref="B21:L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T275:U275"/>
    <mergeCell ref="V275:W275"/>
    <mergeCell ref="T223:U223"/>
    <mergeCell ref="V223:W223"/>
    <mergeCell ref="X223:Y223"/>
    <mergeCell ref="Z225:AA225"/>
    <mergeCell ref="AB225:AC225"/>
    <mergeCell ref="X230:Y230"/>
    <mergeCell ref="Z230:AA230"/>
    <mergeCell ref="R264:S264"/>
    <mergeCell ref="N209:O209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J290:K290"/>
    <mergeCell ref="L290:M290"/>
    <mergeCell ref="J270:K270"/>
    <mergeCell ref="P297:Q297"/>
    <mergeCell ref="N297:O297"/>
    <mergeCell ref="N274:O274"/>
    <mergeCell ref="H292:I292"/>
    <mergeCell ref="J292:K292"/>
    <mergeCell ref="L292:M292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F263:G263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N179:O179"/>
    <mergeCell ref="B190:E190"/>
    <mergeCell ref="B191:E191"/>
    <mergeCell ref="H214:I214"/>
    <mergeCell ref="F207:G207"/>
    <mergeCell ref="F208:G208"/>
    <mergeCell ref="F209:G20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W206:AX206"/>
    <mergeCell ref="AY206:AZ206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G217:AH217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A218:BB218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BA219:BB219"/>
    <mergeCell ref="AU223:AV223"/>
    <mergeCell ref="AW223:AX223"/>
    <mergeCell ref="AY223:AZ223"/>
    <mergeCell ref="BA223:BB223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M221:AN221"/>
    <mergeCell ref="AO221:AP221"/>
    <mergeCell ref="AQ221:AR221"/>
    <mergeCell ref="BA221:BB221"/>
    <mergeCell ref="AW224:AX224"/>
    <mergeCell ref="AY224:AZ224"/>
    <mergeCell ref="BA224:BB224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B258:M259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S221:AT221"/>
    <mergeCell ref="AU221:AV221"/>
    <mergeCell ref="AW221:AX221"/>
    <mergeCell ref="AY221:AZ221"/>
    <mergeCell ref="F222:G222"/>
    <mergeCell ref="H222:I222"/>
    <mergeCell ref="J222:K222"/>
    <mergeCell ref="L222:M222"/>
    <mergeCell ref="N222:O222"/>
    <mergeCell ref="F253:H253"/>
    <mergeCell ref="V226:W226"/>
    <mergeCell ref="P222:Q222"/>
    <mergeCell ref="R222:S222"/>
    <mergeCell ref="T222:U222"/>
    <mergeCell ref="V222:W222"/>
    <mergeCell ref="X222:Y222"/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B320:AC321"/>
    <mergeCell ref="B322:E322"/>
    <mergeCell ref="F322:G322"/>
    <mergeCell ref="H322:I322"/>
    <mergeCell ref="J322:K322"/>
    <mergeCell ref="L322:M322"/>
    <mergeCell ref="N322:O322"/>
    <mergeCell ref="P322:Q322"/>
    <mergeCell ref="R322:S322"/>
    <mergeCell ref="T322:U322"/>
    <mergeCell ref="V322:W322"/>
    <mergeCell ref="X322:Y322"/>
    <mergeCell ref="Z322:AA322"/>
    <mergeCell ref="AB322:AC322"/>
    <mergeCell ref="B323:E323"/>
    <mergeCell ref="F323:G323"/>
    <mergeCell ref="H323:I323"/>
    <mergeCell ref="J323:K323"/>
    <mergeCell ref="L323:M323"/>
    <mergeCell ref="N323:O323"/>
    <mergeCell ref="P323:Q323"/>
    <mergeCell ref="R323:S323"/>
    <mergeCell ref="T323:U323"/>
    <mergeCell ref="V323:W323"/>
    <mergeCell ref="X323:Y323"/>
    <mergeCell ref="Z323:AA323"/>
    <mergeCell ref="AB323:AC323"/>
    <mergeCell ref="P324:Q324"/>
    <mergeCell ref="R324:S324"/>
    <mergeCell ref="T324:U324"/>
    <mergeCell ref="V324:W324"/>
    <mergeCell ref="X324:Y324"/>
    <mergeCell ref="Z324:AA324"/>
    <mergeCell ref="AB324:AC324"/>
    <mergeCell ref="B325:E325"/>
    <mergeCell ref="F325:G325"/>
    <mergeCell ref="H325:I325"/>
    <mergeCell ref="J325:K325"/>
    <mergeCell ref="L325:M325"/>
    <mergeCell ref="N325:O325"/>
    <mergeCell ref="P325:Q325"/>
    <mergeCell ref="R325:S325"/>
    <mergeCell ref="T325:U325"/>
    <mergeCell ref="V325:W325"/>
    <mergeCell ref="X325:Y325"/>
    <mergeCell ref="Z325:AA325"/>
    <mergeCell ref="AB325:AC325"/>
    <mergeCell ref="B333:E333"/>
    <mergeCell ref="F333:G333"/>
    <mergeCell ref="B334:E334"/>
    <mergeCell ref="F334:G334"/>
    <mergeCell ref="B335:E335"/>
    <mergeCell ref="F335:G335"/>
    <mergeCell ref="F336:G336"/>
    <mergeCell ref="B336:E336"/>
    <mergeCell ref="B204:AC205"/>
    <mergeCell ref="B326:E326"/>
    <mergeCell ref="F326:G326"/>
    <mergeCell ref="H326:I326"/>
    <mergeCell ref="J326:K326"/>
    <mergeCell ref="L326:M326"/>
    <mergeCell ref="N326:O326"/>
    <mergeCell ref="P326:Q326"/>
    <mergeCell ref="R326:S326"/>
    <mergeCell ref="T326:U326"/>
    <mergeCell ref="V326:W326"/>
    <mergeCell ref="X326:Y326"/>
    <mergeCell ref="Z326:AA326"/>
    <mergeCell ref="AB326:AC326"/>
    <mergeCell ref="H331:H332"/>
    <mergeCell ref="B330:G331"/>
    <mergeCell ref="B332:E332"/>
    <mergeCell ref="F332:G332"/>
    <mergeCell ref="B324:E324"/>
    <mergeCell ref="F324:G324"/>
    <mergeCell ref="H324:I324"/>
    <mergeCell ref="J324:K324"/>
    <mergeCell ref="L324:M324"/>
    <mergeCell ref="N324:O324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9"/>
  <sheetViews>
    <sheetView workbookViewId="0">
      <selection activeCell="C22" sqref="C22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6" x14ac:dyDescent="0.2">
      <c r="B3" s="466" t="s">
        <v>159</v>
      </c>
      <c r="C3" s="466" t="s">
        <v>14</v>
      </c>
      <c r="D3" s="466" t="s">
        <v>15</v>
      </c>
      <c r="E3" s="466" t="s">
        <v>16</v>
      </c>
      <c r="F3" s="466" t="s">
        <v>17</v>
      </c>
    </row>
    <row r="4" spans="2:6" x14ac:dyDescent="0.2">
      <c r="B4" s="467"/>
      <c r="C4" s="467"/>
      <c r="D4" s="467"/>
      <c r="E4" s="467"/>
      <c r="F4" s="467"/>
    </row>
    <row r="5" spans="2:6" x14ac:dyDescent="0.2">
      <c r="B5" s="115"/>
      <c r="C5" s="108"/>
      <c r="D5" s="108"/>
      <c r="E5" s="108"/>
      <c r="F5" s="108"/>
    </row>
    <row r="6" spans="2:6" x14ac:dyDescent="0.2">
      <c r="B6" s="115" t="s">
        <v>156</v>
      </c>
      <c r="C6" s="108">
        <v>150</v>
      </c>
      <c r="D6" s="108">
        <v>219</v>
      </c>
      <c r="E6" s="108">
        <v>279</v>
      </c>
      <c r="F6" s="108">
        <v>204</v>
      </c>
    </row>
    <row r="7" spans="2:6" x14ac:dyDescent="0.2">
      <c r="B7" s="115" t="s">
        <v>157</v>
      </c>
      <c r="C7" s="108">
        <v>32</v>
      </c>
      <c r="D7" s="108">
        <v>72</v>
      </c>
      <c r="E7" s="108">
        <v>69</v>
      </c>
      <c r="F7" s="108">
        <v>43</v>
      </c>
    </row>
    <row r="8" spans="2:6" x14ac:dyDescent="0.2">
      <c r="B8" s="115" t="s">
        <v>158</v>
      </c>
      <c r="C8" s="109">
        <v>1986</v>
      </c>
      <c r="D8" s="108">
        <v>2648</v>
      </c>
      <c r="E8" s="108">
        <v>2789</v>
      </c>
      <c r="F8" s="108">
        <v>2319</v>
      </c>
    </row>
    <row r="9" spans="2:6" x14ac:dyDescent="0.2">
      <c r="B9" s="116" t="s">
        <v>40</v>
      </c>
      <c r="C9" s="116">
        <f>SUM(C6:C8)</f>
        <v>2168</v>
      </c>
      <c r="D9" s="116">
        <f>SUM(D6:D8)</f>
        <v>2939</v>
      </c>
      <c r="E9" s="116">
        <f>SUM(E6:E8)</f>
        <v>3137</v>
      </c>
      <c r="F9" s="116">
        <f>SUM(F6:F8)</f>
        <v>2566</v>
      </c>
    </row>
  </sheetData>
  <mergeCells count="5"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2022</vt:lpstr>
      <vt:lpstr>Hoja1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2022-08-23T23:14:59Z</dcterms:modified>
</cp:coreProperties>
</file>