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TENCION AL CIUDADANO\COPIA DE SEGURIDAD 2016 MELVY\INFORMES\INFORMES 2022\INFORMES TRANSPARENCIA\"/>
    </mc:Choice>
  </mc:AlternateContent>
  <bookViews>
    <workbookView xWindow="0" yWindow="0" windowWidth="28800" windowHeight="12030" tabRatio="733"/>
  </bookViews>
  <sheets>
    <sheet name="ABRIL 2022" sheetId="15" r:id="rId1"/>
    <sheet name="OPORTUNIDAD DE RESPUESTA" sheetId="17" r:id="rId2"/>
    <sheet name="TIPO DOCUMENTAL" sheetId="16" r:id="rId3"/>
  </sheets>
  <calcPr calcId="162913"/>
</workbook>
</file>

<file path=xl/calcChain.xml><?xml version="1.0" encoding="utf-8"?>
<calcChain xmlns="http://schemas.openxmlformats.org/spreadsheetml/2006/main">
  <c r="L22" i="17" l="1"/>
  <c r="L28" i="17"/>
  <c r="L7" i="17"/>
  <c r="L6" i="17"/>
  <c r="L5" i="17"/>
  <c r="L4" i="17"/>
  <c r="E54" i="17"/>
  <c r="E17" i="17"/>
  <c r="F19" i="17" s="1"/>
  <c r="F20" i="17" s="1"/>
  <c r="F336" i="15" l="1"/>
  <c r="F335" i="15"/>
  <c r="F334" i="15"/>
  <c r="F333" i="15"/>
  <c r="AB326" i="15"/>
  <c r="Z326" i="15"/>
  <c r="X326" i="15"/>
  <c r="V326" i="15"/>
  <c r="T326" i="15"/>
  <c r="R326" i="15"/>
  <c r="P326" i="15"/>
  <c r="N326" i="15"/>
  <c r="L326" i="15"/>
  <c r="J326" i="15"/>
  <c r="H326" i="15"/>
  <c r="F326" i="15"/>
  <c r="F9" i="16" l="1"/>
  <c r="E9" i="16"/>
  <c r="D9" i="16"/>
  <c r="C9" i="16"/>
  <c r="D140" i="15" l="1"/>
  <c r="F140" i="15" s="1"/>
  <c r="D139" i="15"/>
  <c r="F139" i="15" s="1"/>
  <c r="D138" i="15"/>
  <c r="D137" i="15"/>
  <c r="L229" i="15" l="1"/>
  <c r="J229" i="15"/>
  <c r="H229" i="15" l="1"/>
  <c r="F138" i="15"/>
  <c r="F229" i="15"/>
  <c r="F158" i="15" l="1"/>
  <c r="F157" i="15"/>
  <c r="F156" i="15"/>
  <c r="F256" i="15" l="1"/>
  <c r="BC207" i="15"/>
  <c r="BC218" i="15"/>
  <c r="BC227" i="15"/>
  <c r="BC226" i="15"/>
  <c r="BC225" i="15"/>
  <c r="BC224" i="15"/>
  <c r="BC223" i="15"/>
  <c r="BC222" i="15"/>
  <c r="BC221" i="15"/>
  <c r="BC220" i="15"/>
  <c r="BC219" i="15"/>
  <c r="BC217" i="15"/>
  <c r="BC216" i="15"/>
  <c r="BC215" i="15"/>
  <c r="BC214" i="15"/>
  <c r="BC213" i="15"/>
  <c r="BC212" i="15"/>
  <c r="BC211" i="15"/>
  <c r="BC210" i="15"/>
  <c r="BC209" i="15"/>
  <c r="BC208" i="15"/>
  <c r="BC206" i="15"/>
  <c r="BC228" i="15" l="1"/>
  <c r="T181" i="15" l="1"/>
  <c r="D94" i="15" l="1"/>
  <c r="E96" i="15" s="1"/>
  <c r="F193" i="15" l="1"/>
  <c r="F312" i="15" l="1"/>
  <c r="F310" i="15"/>
  <c r="F308" i="15"/>
  <c r="F307" i="15"/>
  <c r="F311" i="15"/>
  <c r="AB297" i="15" l="1"/>
  <c r="F196" i="15" l="1"/>
  <c r="F195" i="15"/>
  <c r="F194" i="15"/>
  <c r="F192" i="15"/>
  <c r="F191" i="15"/>
  <c r="F190" i="15"/>
  <c r="H35" i="15" l="1"/>
  <c r="K35" i="15"/>
  <c r="N35" i="15"/>
  <c r="Q35" i="15"/>
  <c r="T35" i="15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D132" i="15"/>
  <c r="F137" i="15"/>
  <c r="D149" i="15"/>
  <c r="F155" i="15"/>
  <c r="D167" i="15"/>
  <c r="F181" i="15"/>
  <c r="H181" i="15"/>
  <c r="J181" i="15"/>
  <c r="L181" i="15"/>
  <c r="N181" i="15"/>
  <c r="P181" i="15"/>
  <c r="R181" i="15"/>
  <c r="V181" i="15"/>
  <c r="X181" i="15"/>
  <c r="Z181" i="15"/>
  <c r="AB181" i="15"/>
  <c r="F189" i="15"/>
  <c r="F297" i="15"/>
  <c r="H297" i="15"/>
  <c r="J297" i="15"/>
  <c r="L297" i="15"/>
  <c r="N297" i="15"/>
  <c r="P297" i="15"/>
  <c r="R297" i="15"/>
  <c r="T297" i="15"/>
  <c r="V297" i="15"/>
  <c r="X297" i="15"/>
  <c r="Z297" i="15"/>
  <c r="F309" i="15"/>
  <c r="F313" i="15" s="1"/>
  <c r="F149" i="15" l="1"/>
  <c r="L38" i="15"/>
  <c r="L46" i="15"/>
  <c r="U38" i="15"/>
  <c r="E97" i="15"/>
  <c r="F167" i="15"/>
  <c r="I38" i="15"/>
  <c r="F46" i="15"/>
  <c r="I46" i="15"/>
  <c r="R38" i="15"/>
  <c r="F38" i="15"/>
  <c r="O38" i="15"/>
  <c r="U46" i="15"/>
  <c r="R46" i="15"/>
  <c r="O46" i="15"/>
  <c r="F197" i="15"/>
</calcChain>
</file>

<file path=xl/sharedStrings.xml><?xml version="1.0" encoding="utf-8"?>
<sst xmlns="http://schemas.openxmlformats.org/spreadsheetml/2006/main" count="692" uniqueCount="171">
  <si>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</si>
  <si>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</si>
  <si>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</si>
  <si>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</si>
  <si>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</si>
  <si>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</si>
  <si>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</si>
  <si>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</si>
  <si>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</si>
  <si>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</si>
  <si>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</si>
  <si>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</si>
  <si>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</si>
  <si>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</si>
  <si>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</si>
  <si>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</si>
  <si>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</si>
  <si>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</si>
  <si>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</si>
  <si>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</si>
  <si>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</si>
  <si>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</si>
  <si>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</si>
  <si>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</si>
  <si>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</si>
  <si>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</si>
  <si>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</si>
  <si>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</si>
  <si>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</si>
  <si>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</si>
  <si>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</si>
  <si>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</si>
  <si>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</si>
  <si>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</si>
  <si>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</si>
  <si>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</si>
  <si>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</si>
  <si>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</si>
  <si>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</si>
  <si>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</si>
  <si>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</si>
  <si>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</si>
  <si>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</si>
  <si>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</si>
  <si>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</si>
  <si>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</si>
  <si>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</si>
  <si>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</si>
  <si>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</si>
  <si>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</si>
  <si>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</si>
  <si>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</si>
  <si>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</si>
  <si>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</si>
  <si>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</si>
  <si>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</si>
  <si>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</si>
  <si>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</si>
  <si>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</si>
  <si>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</si>
  <si>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</si>
  <si>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</si>
  <si>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</si>
  <si>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</si>
  <si>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</si>
  <si>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</si>
  <si>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</si>
  <si>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</si>
  <si>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</si>
  <si>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FELICITACIONES</t>
  </si>
  <si>
    <t>INVITACIÓN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</si>
  <si>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</si>
  <si>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</si>
  <si>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</si>
  <si>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</si>
  <si>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</si>
  <si>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</si>
  <si>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CONTABILIDAD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</si>
  <si>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</si>
  <si>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</si>
  <si>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</si>
  <si>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</si>
  <si>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</si>
  <si>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</si>
  <si>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</si>
  <si>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</si>
  <si>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</si>
  <si>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</si>
  <si>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</si>
  <si>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</si>
  <si>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</si>
  <si>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</si>
  <si>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</si>
  <si>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</si>
  <si>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</si>
  <si>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</si>
  <si>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</si>
  <si>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</si>
  <si>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</si>
  <si>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</si>
  <si>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</si>
  <si>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</si>
  <si>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</si>
  <si>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</si>
  <si>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</si>
  <si>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</si>
  <si>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</si>
  <si>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</si>
  <si>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</si>
  <si>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</si>
  <si>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</si>
  <si>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</si>
  <si>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</si>
  <si>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</si>
  <si>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</si>
  <si>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</si>
  <si>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</si>
  <si>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</si>
  <si>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</si>
  <si>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</si>
  <si>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</si>
  <si>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</si>
  <si>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</si>
  <si>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</si>
  <si>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</si>
  <si>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</si>
  <si>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</si>
  <si>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</si>
  <si>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</si>
  <si>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</si>
  <si>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>JAIME ANTONIO RODRIGUEZ ORTEGA</t>
  </si>
  <si>
    <t>rodriguezjaro@gmail.com</t>
  </si>
  <si>
    <t>anellycam@gmail.com</t>
  </si>
  <si>
    <t>7333737 ext 272 3136609211</t>
  </si>
  <si>
    <t>7333737 ext. 272  3165455843</t>
  </si>
  <si>
    <t>7333737 ext. 272  3013770983</t>
  </si>
  <si>
    <t>ymtrujillo0365@gmail.com</t>
  </si>
  <si>
    <t>YOLANDA MARIVEL TRUJILLO CAICEDO</t>
  </si>
  <si>
    <t>PETICION</t>
  </si>
  <si>
    <t>QUEJA.</t>
  </si>
  <si>
    <t>RECLAMO</t>
  </si>
  <si>
    <t>NOMINA</t>
  </si>
  <si>
    <t>DENUNCIA</t>
  </si>
  <si>
    <t>CETIL</t>
  </si>
  <si>
    <t>jairocadena@narino.gov.co</t>
  </si>
  <si>
    <t>NOMBRE:  GESTION ORGANIZACIONAL</t>
  </si>
  <si>
    <t>gestionorganizacional@narino.gov.co</t>
  </si>
  <si>
    <t>7333737 ext. 262 - 312 2246220</t>
  </si>
  <si>
    <t>VICTOR VIVEROS  ALARCON</t>
  </si>
  <si>
    <t>7333737 ext. 272  3217763224</t>
  </si>
  <si>
    <t>victorviveros599@gmail.com</t>
  </si>
  <si>
    <t>ruthgordillo@narino.gov.co</t>
  </si>
  <si>
    <t xml:space="preserve">                 RUTH MELVI GORDILLO HERNANDEZ</t>
  </si>
  <si>
    <t xml:space="preserve">               JAIRO HERNAN CADENA ORTEGA</t>
  </si>
  <si>
    <t>7333737 -  301 4212114</t>
  </si>
  <si>
    <t>PLANEACIN Y COBERTURA</t>
  </si>
  <si>
    <t>PROCESOS JUDICIALES Y TUTELAS</t>
  </si>
  <si>
    <t>ENTES DE CONTROL</t>
  </si>
  <si>
    <t>DERECHOS DE PETICION</t>
  </si>
  <si>
    <t>TIPO DOCUMENTAL</t>
  </si>
  <si>
    <t>PQR RADICADOS POR  TIPO DOCUMENTAL  MES A MES</t>
  </si>
  <si>
    <t xml:space="preserve">TIPO DOCUMENTAL </t>
  </si>
  <si>
    <t>TOTAL PQR RADICADOS POR  TIPO DOCUMENTAL A LA FECHA</t>
  </si>
  <si>
    <t>TOTAL RADICADOS</t>
  </si>
  <si>
    <t>TOTAL FINALIZADOS A TIEMPO</t>
  </si>
  <si>
    <t>TOTAL VENCIDOS</t>
  </si>
  <si>
    <t>% OPORTUNIDAD</t>
  </si>
  <si>
    <t>Para el porcentaje de oportunidad toma el Total radicado y lo compara con el total de finalizados a tiempo con regla de 3 sale la oportunidad de respusta</t>
  </si>
  <si>
    <t>El total de finalizados a tiempo resulta de la diferencia del  total de radicados menos el total  de vencidos</t>
  </si>
  <si>
    <t>Ejemplo</t>
  </si>
  <si>
    <t>OPORTUNIDAD DE RESPUESTA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</si>
</sst>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</numFmts>
  <fonts count="33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i/>
      <sz val="9"/>
      <name val="Arial"/>
      <family val="2"/>
    </font>
    <font>
      <sz val="11"/>
      <color indexed="63"/>
      <name val="Arial"/>
      <family val="2"/>
    </font>
    <font>
      <b/>
      <sz val="11"/>
      <color indexed="8"/>
      <name val="Arial"/>
      <family val="2"/>
    </font>
    <font>
      <b/>
      <sz val="11"/>
      <color indexed="63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39997558519241921"/>
        <bgColor indexed="64"/>
      </patternFill>
    </fill>
  </fills>
  <borders count="6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165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17" fillId="0" borderId="0"/>
    <xf numFmtId="0" fontId="10" fillId="0" borderId="0"/>
    <xf numFmtId="0" fontId="20" fillId="0" borderId="0"/>
    <xf numFmtId="9" fontId="2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87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0" fillId="0" borderId="8" xfId="0" applyFill="1" applyBorder="1" applyProtection="1">
      <protection locked="0"/>
    </xf>
    <xf numFmtId="0" fontId="0" fillId="0" borderId="7" xfId="0" applyFill="1" applyBorder="1" applyProtection="1">
      <protection locked="0"/>
    </xf>
    <xf numFmtId="10" fontId="0" fillId="0" borderId="0" xfId="0" applyNumberFormat="1" applyBorder="1" applyAlignment="1" applyProtection="1">
      <alignment horizontal="center"/>
      <protection locked="0"/>
    </xf>
    <xf numFmtId="0" fontId="21" fillId="0" borderId="0" xfId="0" applyFont="1" applyFill="1" applyBorder="1" applyAlignment="1" applyProtection="1">
      <alignment horizontal="center"/>
      <protection locked="0"/>
    </xf>
    <xf numFmtId="0" fontId="22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4" fillId="0" borderId="19" xfId="0" applyFont="1" applyFill="1" applyBorder="1" applyAlignment="1" applyProtection="1"/>
    <xf numFmtId="0" fontId="14" fillId="0" borderId="20" xfId="0" applyFont="1" applyFill="1" applyBorder="1" applyAlignment="1" applyProtection="1"/>
    <xf numFmtId="0" fontId="14" fillId="0" borderId="21" xfId="0" applyFont="1" applyFill="1" applyBorder="1" applyAlignment="1" applyProtection="1"/>
    <xf numFmtId="0" fontId="2" fillId="2" borderId="16" xfId="0" applyFont="1" applyFill="1" applyBorder="1" applyAlignment="1" applyProtection="1">
      <alignment horizontal="center"/>
    </xf>
    <xf numFmtId="0" fontId="2" fillId="2" borderId="17" xfId="0" applyFont="1" applyFill="1" applyBorder="1" applyAlignment="1" applyProtection="1">
      <alignment horizontal="center"/>
    </xf>
    <xf numFmtId="0" fontId="2" fillId="2" borderId="2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2" fillId="0" borderId="0" xfId="0" applyFont="1" applyFill="1" applyBorder="1" applyAlignment="1" applyProtection="1">
      <alignment horizontal="center"/>
    </xf>
    <xf numFmtId="0" fontId="0" fillId="0" borderId="3" xfId="0" applyBorder="1" applyProtection="1"/>
    <xf numFmtId="0" fontId="0" fillId="0" borderId="3" xfId="0" applyBorder="1" applyAlignment="1" applyProtection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Alignment="1" applyProtection="1">
      <protection locked="0"/>
    </xf>
    <xf numFmtId="0" fontId="11" fillId="2" borderId="23" xfId="0" applyFont="1" applyFill="1" applyBorder="1" applyAlignment="1" applyProtection="1"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23" fillId="0" borderId="3" xfId="0" applyFont="1" applyBorder="1" applyAlignment="1" applyProtection="1">
      <alignment horizontal="center"/>
    </xf>
    <xf numFmtId="0" fontId="23" fillId="0" borderId="18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23" fillId="0" borderId="0" xfId="0" applyFont="1" applyBorder="1" applyAlignment="1" applyProtection="1">
      <alignment horizontal="center"/>
    </xf>
    <xf numFmtId="0" fontId="8" fillId="0" borderId="7" xfId="0" applyFont="1" applyFill="1" applyBorder="1" applyAlignment="1" applyProtection="1">
      <alignment wrapText="1"/>
    </xf>
    <xf numFmtId="0" fontId="15" fillId="0" borderId="10" xfId="0" applyFont="1" applyFill="1" applyBorder="1" applyAlignment="1" applyProtection="1">
      <alignment horizontal="center"/>
      <protection locked="0"/>
    </xf>
    <xf numFmtId="0" fontId="27" fillId="0" borderId="16" xfId="0" applyFont="1" applyFill="1" applyBorder="1" applyAlignment="1" applyProtection="1">
      <alignment horizontal="center"/>
      <protection locked="0"/>
    </xf>
    <xf numFmtId="0" fontId="15" fillId="0" borderId="16" xfId="0" applyFont="1" applyFill="1" applyBorder="1" applyAlignment="1" applyProtection="1">
      <alignment horizontal="center"/>
      <protection locked="0"/>
    </xf>
    <xf numFmtId="0" fontId="15" fillId="2" borderId="12" xfId="0" applyFont="1" applyFill="1" applyBorder="1" applyAlignment="1" applyProtection="1">
      <alignment horizontal="center"/>
      <protection locked="0"/>
    </xf>
    <xf numFmtId="0" fontId="27" fillId="2" borderId="17" xfId="0" applyFont="1" applyFill="1" applyBorder="1" applyAlignment="1" applyProtection="1">
      <alignment horizontal="center"/>
      <protection locked="0"/>
    </xf>
    <xf numFmtId="0" fontId="15" fillId="2" borderId="17" xfId="0" applyFont="1" applyFill="1" applyBorder="1" applyAlignment="1" applyProtection="1">
      <alignment horizontal="center"/>
      <protection locked="0"/>
    </xf>
    <xf numFmtId="0" fontId="15" fillId="0" borderId="12" xfId="0" applyFont="1" applyFill="1" applyBorder="1" applyAlignment="1" applyProtection="1">
      <alignment horizontal="center"/>
      <protection locked="0"/>
    </xf>
    <xf numFmtId="0" fontId="27" fillId="0" borderId="17" xfId="0" applyFont="1" applyFill="1" applyBorder="1" applyAlignment="1" applyProtection="1">
      <alignment horizontal="center"/>
      <protection locked="0"/>
    </xf>
    <xf numFmtId="0" fontId="15" fillId="2" borderId="12" xfId="0" applyFont="1" applyFill="1" applyBorder="1" applyAlignment="1" applyProtection="1">
      <protection locked="0"/>
    </xf>
    <xf numFmtId="0" fontId="15" fillId="2" borderId="17" xfId="0" applyFont="1" applyFill="1" applyBorder="1" applyAlignment="1" applyProtection="1">
      <protection locked="0"/>
    </xf>
    <xf numFmtId="0" fontId="28" fillId="4" borderId="0" xfId="0" applyFont="1" applyFill="1" applyBorder="1" applyAlignment="1">
      <alignment horizontal="left" vertical="center" wrapText="1"/>
    </xf>
    <xf numFmtId="0" fontId="28" fillId="4" borderId="0" xfId="0" applyFont="1" applyFill="1" applyBorder="1" applyAlignment="1">
      <alignment horizontal="center" vertical="center" wrapText="1"/>
    </xf>
    <xf numFmtId="0" fontId="29" fillId="0" borderId="0" xfId="0" applyFont="1" applyBorder="1" applyAlignment="1">
      <alignment horizontal="center" wrapText="1"/>
    </xf>
    <xf numFmtId="0" fontId="30" fillId="4" borderId="0" xfId="0" applyFont="1" applyFill="1" applyBorder="1" applyAlignment="1">
      <alignment horizontal="left" vertical="center" wrapText="1"/>
    </xf>
    <xf numFmtId="0" fontId="31" fillId="0" borderId="0" xfId="0" applyFont="1" applyBorder="1" applyAlignment="1">
      <alignment horizontal="center"/>
    </xf>
    <xf numFmtId="0" fontId="0" fillId="0" borderId="0" xfId="0" applyFill="1" applyBorder="1" applyProtection="1">
      <protection locked="0"/>
    </xf>
    <xf numFmtId="1" fontId="0" fillId="0" borderId="0" xfId="0" applyNumberFormat="1" applyFill="1" applyBorder="1" applyAlignment="1">
      <alignment horizontal="center"/>
    </xf>
    <xf numFmtId="10" fontId="32" fillId="0" borderId="0" xfId="0" applyNumberFormat="1" applyFont="1" applyFill="1" applyBorder="1" applyAlignment="1">
      <alignment horizontal="center"/>
    </xf>
    <xf numFmtId="10" fontId="0" fillId="0" borderId="0" xfId="0" applyNumberFormat="1" applyFill="1" applyBorder="1" applyAlignment="1">
      <alignment horizontal="center"/>
    </xf>
    <xf numFmtId="1" fontId="31" fillId="0" borderId="0" xfId="0" applyNumberFormat="1" applyFont="1" applyFill="1" applyBorder="1" applyAlignment="1">
      <alignment horizontal="center"/>
    </xf>
    <xf numFmtId="10" fontId="31" fillId="0" borderId="0" xfId="0" applyNumberFormat="1" applyFont="1" applyFill="1" applyBorder="1" applyAlignment="1">
      <alignment horizontal="center"/>
    </xf>
    <xf numFmtId="10" fontId="0" fillId="0" borderId="0" xfId="0" applyNumberFormat="1" applyFill="1" applyBorder="1" applyProtection="1">
      <protection locked="0"/>
    </xf>
    <xf numFmtId="0" fontId="0" fillId="0" borderId="0" xfId="0" applyBorder="1"/>
    <xf numFmtId="0" fontId="0" fillId="0" borderId="0" xfId="0" applyFill="1" applyBorder="1"/>
    <xf numFmtId="10" fontId="0" fillId="0" borderId="0" xfId="0" applyNumberFormat="1" applyFill="1" applyBorder="1" applyAlignment="1">
      <alignment horizontal="left"/>
    </xf>
    <xf numFmtId="0" fontId="28" fillId="0" borderId="0" xfId="0" applyFont="1" applyFill="1" applyBorder="1" applyAlignment="1">
      <alignment horizontal="left" vertical="center" wrapText="1"/>
    </xf>
    <xf numFmtId="0" fontId="28" fillId="0" borderId="0" xfId="0" applyFont="1" applyFill="1" applyBorder="1" applyAlignment="1">
      <alignment horizontal="center" vertical="center" wrapText="1"/>
    </xf>
    <xf numFmtId="1" fontId="0" fillId="0" borderId="0" xfId="0" applyNumberFormat="1" applyFill="1" applyBorder="1" applyProtection="1">
      <protection locked="0"/>
    </xf>
    <xf numFmtId="1" fontId="0" fillId="0" borderId="0" xfId="0" applyNumberFormat="1" applyProtection="1">
      <protection locked="0"/>
    </xf>
    <xf numFmtId="0" fontId="12" fillId="5" borderId="8" xfId="0" applyFont="1" applyFill="1" applyBorder="1" applyAlignment="1" applyProtection="1">
      <alignment horizontal="center"/>
    </xf>
    <xf numFmtId="0" fontId="12" fillId="5" borderId="25" xfId="0" applyFont="1" applyFill="1" applyBorder="1" applyAlignment="1" applyProtection="1">
      <alignment horizontal="center"/>
    </xf>
    <xf numFmtId="0" fontId="13" fillId="5" borderId="9" xfId="0" applyFont="1" applyFill="1" applyBorder="1" applyAlignment="1" applyProtection="1">
      <alignment horizontal="center"/>
    </xf>
    <xf numFmtId="0" fontId="9" fillId="5" borderId="26" xfId="0" applyFont="1" applyFill="1" applyBorder="1" applyAlignment="1" applyProtection="1">
      <alignment horizontal="center"/>
    </xf>
    <xf numFmtId="0" fontId="9" fillId="5" borderId="25" xfId="0" applyFont="1" applyFill="1" applyBorder="1" applyAlignment="1" applyProtection="1">
      <alignment horizontal="center"/>
    </xf>
    <xf numFmtId="0" fontId="5" fillId="5" borderId="6" xfId="0" applyFont="1" applyFill="1" applyBorder="1" applyAlignment="1" applyProtection="1">
      <alignment horizontal="center" wrapText="1"/>
      <protection locked="0"/>
    </xf>
    <xf numFmtId="0" fontId="5" fillId="5" borderId="0" xfId="0" applyFont="1" applyFill="1" applyBorder="1" applyAlignment="1" applyProtection="1">
      <alignment horizontal="center" wrapText="1"/>
      <protection locked="0"/>
    </xf>
    <xf numFmtId="0" fontId="0" fillId="5" borderId="0" xfId="0" applyFill="1" applyBorder="1" applyAlignment="1" applyProtection="1">
      <alignment horizontal="center"/>
      <protection locked="0"/>
    </xf>
    <xf numFmtId="0" fontId="2" fillId="5" borderId="0" xfId="0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/>
      <protection locked="0"/>
    </xf>
    <xf numFmtId="0" fontId="1" fillId="5" borderId="13" xfId="0" applyFont="1" applyFill="1" applyBorder="1" applyAlignment="1" applyProtection="1">
      <alignment horizontal="center"/>
      <protection locked="0"/>
    </xf>
    <xf numFmtId="0" fontId="21" fillId="5" borderId="3" xfId="0" applyFont="1" applyFill="1" applyBorder="1" applyAlignment="1" applyProtection="1">
      <alignment vertical="center" wrapText="1"/>
    </xf>
    <xf numFmtId="0" fontId="21" fillId="5" borderId="7" xfId="0" applyFont="1" applyFill="1" applyBorder="1" applyAlignment="1" applyProtection="1">
      <alignment vertical="center" wrapText="1"/>
    </xf>
    <xf numFmtId="0" fontId="21" fillId="5" borderId="4" xfId="0" applyFont="1" applyFill="1" applyBorder="1" applyAlignment="1" applyProtection="1">
      <alignment vertical="center" wrapText="1"/>
    </xf>
    <xf numFmtId="0" fontId="21" fillId="5" borderId="9" xfId="0" applyFont="1" applyFill="1" applyBorder="1" applyAlignment="1" applyProtection="1">
      <alignment vertical="center" wrapText="1"/>
    </xf>
    <xf numFmtId="1" fontId="23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5" borderId="13" xfId="0" applyFill="1" applyBorder="1" applyProtection="1">
      <protection locked="0"/>
    </xf>
    <xf numFmtId="0" fontId="2" fillId="5" borderId="13" xfId="0" applyFont="1" applyFill="1" applyBorder="1" applyAlignment="1" applyProtection="1">
      <alignment horizontal="center"/>
      <protection locked="0"/>
    </xf>
    <xf numFmtId="10" fontId="10" fillId="5" borderId="13" xfId="0" applyNumberFormat="1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/>
      <protection locked="0"/>
    </xf>
    <xf numFmtId="0" fontId="0" fillId="5" borderId="17" xfId="0" applyFill="1" applyBorder="1" applyAlignment="1" applyProtection="1">
      <alignment horizontal="center"/>
      <protection locked="0"/>
    </xf>
    <xf numFmtId="10" fontId="0" fillId="5" borderId="13" xfId="0" applyNumberFormat="1" applyFill="1" applyBorder="1" applyAlignment="1" applyProtection="1">
      <alignment horizontal="center"/>
      <protection locked="0"/>
    </xf>
    <xf numFmtId="0" fontId="1" fillId="5" borderId="13" xfId="0" applyFont="1" applyFill="1" applyBorder="1" applyAlignment="1" applyProtection="1">
      <alignment horizontal="center"/>
      <protection locked="0"/>
    </xf>
    <xf numFmtId="10" fontId="1" fillId="5" borderId="13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center"/>
      <protection locked="0"/>
    </xf>
    <xf numFmtId="1" fontId="2" fillId="0" borderId="0" xfId="0" applyNumberFormat="1" applyFont="1" applyFill="1" applyBorder="1" applyAlignment="1" applyProtection="1">
      <alignment vertical="center"/>
      <protection locked="0"/>
    </xf>
    <xf numFmtId="1" fontId="2" fillId="0" borderId="0" xfId="0" applyNumberFormat="1" applyFont="1" applyFill="1" applyBorder="1" applyAlignment="1" applyProtection="1">
      <alignment vertical="center"/>
    </xf>
    <xf numFmtId="1" fontId="2" fillId="5" borderId="25" xfId="0" applyNumberFormat="1" applyFont="1" applyFill="1" applyBorder="1" applyAlignment="1" applyProtection="1">
      <alignment horizontal="center" vertical="center"/>
      <protection locked="0"/>
    </xf>
    <xf numFmtId="1" fontId="2" fillId="5" borderId="25" xfId="0" applyNumberFormat="1" applyFont="1" applyFill="1" applyBorder="1" applyAlignment="1" applyProtection="1">
      <alignment horizontal="center" vertical="center"/>
    </xf>
    <xf numFmtId="0" fontId="5" fillId="5" borderId="12" xfId="0" applyFont="1" applyFill="1" applyBorder="1" applyAlignment="1" applyProtection="1"/>
    <xf numFmtId="0" fontId="5" fillId="5" borderId="12" xfId="0" applyFont="1" applyFill="1" applyBorder="1" applyAlignment="1" applyProtection="1">
      <alignment wrapText="1"/>
    </xf>
    <xf numFmtId="0" fontId="5" fillId="5" borderId="24" xfId="0" applyFont="1" applyFill="1" applyBorder="1" applyAlignment="1" applyProtection="1">
      <alignment wrapText="1"/>
    </xf>
    <xf numFmtId="0" fontId="2" fillId="5" borderId="45" xfId="0" applyFont="1" applyFill="1" applyBorder="1" applyAlignment="1" applyProtection="1">
      <alignment horizontal="center" wrapText="1"/>
    </xf>
    <xf numFmtId="0" fontId="0" fillId="0" borderId="0" xfId="0" applyAlignment="1">
      <alignment horizontal="center"/>
    </xf>
    <xf numFmtId="0" fontId="5" fillId="5" borderId="39" xfId="0" applyFont="1" applyFill="1" applyBorder="1" applyAlignment="1" applyProtection="1">
      <alignment horizontal="center"/>
    </xf>
    <xf numFmtId="0" fontId="5" fillId="5" borderId="39" xfId="0" applyFont="1" applyFill="1" applyBorder="1" applyAlignment="1" applyProtection="1">
      <alignment horizontal="center" wrapText="1"/>
    </xf>
    <xf numFmtId="0" fontId="5" fillId="5" borderId="41" xfId="0" applyFont="1" applyFill="1" applyBorder="1" applyAlignment="1" applyProtection="1">
      <alignment horizontal="center" wrapText="1"/>
    </xf>
    <xf numFmtId="0" fontId="1" fillId="0" borderId="0" xfId="0" applyFont="1" applyFill="1"/>
    <xf numFmtId="0" fontId="0" fillId="0" borderId="0" xfId="0" applyFill="1"/>
    <xf numFmtId="0" fontId="1" fillId="0" borderId="0" xfId="0" applyFont="1"/>
    <xf numFmtId="0" fontId="2" fillId="0" borderId="0" xfId="0" applyFont="1" applyFill="1"/>
    <xf numFmtId="9" fontId="0" fillId="0" borderId="0" xfId="0" applyNumberFormat="1"/>
    <xf numFmtId="0" fontId="14" fillId="5" borderId="12" xfId="0" applyFont="1" applyFill="1" applyBorder="1" applyAlignment="1" applyProtection="1">
      <alignment horizontal="left"/>
    </xf>
    <xf numFmtId="0" fontId="14" fillId="5" borderId="13" xfId="0" applyFont="1" applyFill="1" applyBorder="1" applyAlignment="1" applyProtection="1">
      <alignment horizontal="left"/>
    </xf>
    <xf numFmtId="0" fontId="0" fillId="5" borderId="13" xfId="0" applyFill="1" applyBorder="1" applyAlignment="1" applyProtection="1">
      <alignment horizontal="center"/>
    </xf>
    <xf numFmtId="0" fontId="0" fillId="5" borderId="17" xfId="0" applyFill="1" applyBorder="1" applyAlignment="1" applyProtection="1">
      <alignment horizontal="center"/>
    </xf>
    <xf numFmtId="0" fontId="1" fillId="5" borderId="14" xfId="0" applyFont="1" applyFill="1" applyBorder="1" applyAlignment="1" applyProtection="1">
      <alignment horizontal="left"/>
    </xf>
    <xf numFmtId="0" fontId="1" fillId="5" borderId="15" xfId="0" applyFont="1" applyFill="1" applyBorder="1" applyAlignment="1" applyProtection="1">
      <alignment horizontal="left"/>
    </xf>
    <xf numFmtId="0" fontId="0" fillId="5" borderId="15" xfId="0" applyFill="1" applyBorder="1" applyAlignment="1" applyProtection="1">
      <alignment horizontal="center"/>
    </xf>
    <xf numFmtId="0" fontId="0" fillId="5" borderId="22" xfId="0" applyFill="1" applyBorder="1" applyAlignment="1" applyProtection="1">
      <alignment horizontal="center"/>
    </xf>
    <xf numFmtId="0" fontId="2" fillId="5" borderId="60" xfId="0" applyFont="1" applyFill="1" applyBorder="1" applyAlignment="1" applyProtection="1">
      <alignment horizontal="center"/>
    </xf>
    <xf numFmtId="0" fontId="2" fillId="5" borderId="28" xfId="0" applyFont="1" applyFill="1" applyBorder="1" applyAlignment="1" applyProtection="1">
      <alignment horizontal="center"/>
    </xf>
    <xf numFmtId="0" fontId="21" fillId="5" borderId="59" xfId="0" applyFont="1" applyFill="1" applyBorder="1" applyAlignment="1" applyProtection="1">
      <alignment horizontal="center"/>
    </xf>
    <xf numFmtId="0" fontId="21" fillId="5" borderId="60" xfId="0" applyFont="1" applyFill="1" applyBorder="1" applyAlignment="1" applyProtection="1">
      <alignment horizontal="center"/>
    </xf>
    <xf numFmtId="0" fontId="2" fillId="5" borderId="26" xfId="0" applyFont="1" applyFill="1" applyBorder="1" applyAlignment="1" applyProtection="1">
      <alignment horizontal="center"/>
    </xf>
    <xf numFmtId="0" fontId="2" fillId="5" borderId="29" xfId="0" applyFont="1" applyFill="1" applyBorder="1" applyAlignment="1" applyProtection="1">
      <alignment horizontal="center"/>
    </xf>
    <xf numFmtId="0" fontId="22" fillId="5" borderId="26" xfId="0" applyFont="1" applyFill="1" applyBorder="1" applyAlignment="1" applyProtection="1">
      <alignment horizontal="center"/>
    </xf>
    <xf numFmtId="0" fontId="22" fillId="5" borderId="30" xfId="0" applyFont="1" applyFill="1" applyBorder="1" applyAlignment="1" applyProtection="1">
      <alignment horizontal="center"/>
    </xf>
    <xf numFmtId="0" fontId="2" fillId="5" borderId="30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  <protection locked="0"/>
    </xf>
    <xf numFmtId="0" fontId="21" fillId="5" borderId="45" xfId="0" applyFont="1" applyFill="1" applyBorder="1" applyAlignment="1" applyProtection="1">
      <alignment horizontal="center" vertical="center" wrapText="1"/>
    </xf>
    <xf numFmtId="0" fontId="21" fillId="5" borderId="46" xfId="0" applyFont="1" applyFill="1" applyBorder="1" applyAlignment="1" applyProtection="1">
      <alignment horizontal="center" vertical="center" wrapText="1"/>
    </xf>
    <xf numFmtId="0" fontId="21" fillId="5" borderId="47" xfId="0" applyFont="1" applyFill="1" applyBorder="1" applyAlignment="1" applyProtection="1">
      <alignment horizontal="center" vertical="center" wrapText="1"/>
    </xf>
    <xf numFmtId="0" fontId="21" fillId="5" borderId="24" xfId="0" applyFont="1" applyFill="1" applyBorder="1" applyAlignment="1" applyProtection="1">
      <alignment horizontal="center" vertical="center" wrapText="1"/>
    </xf>
    <xf numFmtId="0" fontId="21" fillId="5" borderId="27" xfId="0" applyFont="1" applyFill="1" applyBorder="1" applyAlignment="1" applyProtection="1">
      <alignment horizontal="center" vertical="center" wrapText="1"/>
    </xf>
    <xf numFmtId="0" fontId="21" fillId="5" borderId="23" xfId="0" applyFont="1" applyFill="1" applyBorder="1" applyAlignment="1" applyProtection="1">
      <alignment horizontal="center" vertical="center" wrapText="1"/>
    </xf>
    <xf numFmtId="0" fontId="21" fillId="5" borderId="10" xfId="0" applyFont="1" applyFill="1" applyBorder="1" applyAlignment="1" applyProtection="1">
      <alignment horizontal="center"/>
    </xf>
    <xf numFmtId="0" fontId="21" fillId="5" borderId="11" xfId="0" applyFont="1" applyFill="1" applyBorder="1" applyAlignment="1" applyProtection="1">
      <alignment horizontal="center"/>
    </xf>
    <xf numFmtId="0" fontId="2" fillId="5" borderId="11" xfId="0" applyFont="1" applyFill="1" applyBorder="1" applyAlignment="1" applyProtection="1">
      <alignment horizontal="center"/>
    </xf>
    <xf numFmtId="0" fontId="2" fillId="5" borderId="16" xfId="0" applyFont="1" applyFill="1" applyBorder="1" applyAlignment="1" applyProtection="1">
      <alignment horizontal="center"/>
    </xf>
    <xf numFmtId="0" fontId="14" fillId="5" borderId="33" xfId="0" applyFont="1" applyFill="1" applyBorder="1" applyAlignment="1" applyProtection="1">
      <alignment horizontal="left"/>
    </xf>
    <xf numFmtId="0" fontId="14" fillId="5" borderId="34" xfId="0" applyFont="1" applyFill="1" applyBorder="1" applyAlignment="1" applyProtection="1">
      <alignment horizontal="left"/>
    </xf>
    <xf numFmtId="0" fontId="0" fillId="5" borderId="38" xfId="0" applyFill="1" applyBorder="1" applyAlignment="1" applyProtection="1">
      <alignment horizontal="center"/>
      <protection locked="0"/>
    </xf>
    <xf numFmtId="0" fontId="0" fillId="5" borderId="39" xfId="0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/>
      <protection locked="0"/>
    </xf>
    <xf numFmtId="0" fontId="0" fillId="5" borderId="17" xfId="0" applyFill="1" applyBorder="1" applyAlignment="1" applyProtection="1">
      <alignment horizontal="center"/>
      <protection locked="0"/>
    </xf>
    <xf numFmtId="0" fontId="1" fillId="5" borderId="33" xfId="0" applyFont="1" applyFill="1" applyBorder="1" applyAlignment="1" applyProtection="1">
      <alignment horizontal="left"/>
    </xf>
    <xf numFmtId="0" fontId="1" fillId="5" borderId="34" xfId="0" applyFont="1" applyFill="1" applyBorder="1" applyAlignment="1" applyProtection="1">
      <alignment horizontal="left"/>
    </xf>
    <xf numFmtId="0" fontId="1" fillId="5" borderId="39" xfId="0" applyFont="1" applyFill="1" applyBorder="1" applyAlignment="1" applyProtection="1">
      <alignment horizontal="left"/>
    </xf>
    <xf numFmtId="0" fontId="0" fillId="5" borderId="40" xfId="0" applyFill="1" applyBorder="1" applyAlignment="1" applyProtection="1">
      <alignment horizontal="center"/>
      <protection locked="0"/>
    </xf>
    <xf numFmtId="0" fontId="0" fillId="5" borderId="41" xfId="0" applyFill="1" applyBorder="1" applyAlignment="1" applyProtection="1">
      <alignment horizontal="center"/>
      <protection locked="0"/>
    </xf>
    <xf numFmtId="0" fontId="0" fillId="5" borderId="20" xfId="0" applyFill="1" applyBorder="1" applyAlignment="1" applyProtection="1">
      <alignment horizontal="center"/>
      <protection locked="0"/>
    </xf>
    <xf numFmtId="0" fontId="21" fillId="5" borderId="18" xfId="0" applyFont="1" applyFill="1" applyBorder="1" applyAlignment="1" applyProtection="1">
      <alignment horizontal="center" vertical="center" wrapText="1"/>
    </xf>
    <xf numFmtId="0" fontId="21" fillId="5" borderId="3" xfId="0" applyFont="1" applyFill="1" applyBorder="1" applyAlignment="1" applyProtection="1">
      <alignment horizontal="center" vertical="center" wrapText="1"/>
    </xf>
    <xf numFmtId="0" fontId="21" fillId="5" borderId="4" xfId="0" applyFont="1" applyFill="1" applyBorder="1" applyAlignment="1" applyProtection="1">
      <alignment horizontal="center" vertical="center" wrapText="1"/>
    </xf>
    <xf numFmtId="0" fontId="21" fillId="5" borderId="6" xfId="0" applyFont="1" applyFill="1" applyBorder="1" applyAlignment="1" applyProtection="1">
      <alignment horizontal="center" vertical="center" wrapText="1"/>
    </xf>
    <xf numFmtId="0" fontId="21" fillId="5" borderId="0" xfId="0" applyFont="1" applyFill="1" applyBorder="1" applyAlignment="1" applyProtection="1">
      <alignment horizontal="center" vertical="center" wrapText="1"/>
    </xf>
    <xf numFmtId="0" fontId="21" fillId="5" borderId="5" xfId="0" applyFont="1" applyFill="1" applyBorder="1" applyAlignment="1" applyProtection="1">
      <alignment horizontal="center" vertical="center" wrapText="1"/>
    </xf>
    <xf numFmtId="0" fontId="21" fillId="5" borderId="12" xfId="0" applyFont="1" applyFill="1" applyBorder="1" applyAlignment="1" applyProtection="1">
      <alignment horizontal="center"/>
    </xf>
    <xf numFmtId="0" fontId="21" fillId="5" borderId="13" xfId="0" applyFont="1" applyFill="1" applyBorder="1" applyAlignment="1" applyProtection="1">
      <alignment horizontal="center"/>
    </xf>
    <xf numFmtId="0" fontId="6" fillId="5" borderId="13" xfId="0" applyFont="1" applyFill="1" applyBorder="1" applyAlignment="1" applyProtection="1">
      <alignment horizontal="center" vertical="center"/>
    </xf>
    <xf numFmtId="0" fontId="6" fillId="5" borderId="17" xfId="0" applyFont="1" applyFill="1" applyBorder="1" applyAlignment="1" applyProtection="1">
      <alignment horizontal="center" vertical="center"/>
    </xf>
    <xf numFmtId="0" fontId="14" fillId="5" borderId="31" xfId="0" applyFont="1" applyFill="1" applyBorder="1" applyAlignment="1" applyProtection="1">
      <alignment horizontal="left"/>
    </xf>
    <xf numFmtId="0" fontId="14" fillId="5" borderId="32" xfId="0" applyFont="1" applyFill="1" applyBorder="1" applyAlignment="1" applyProtection="1">
      <alignment horizontal="left"/>
    </xf>
    <xf numFmtId="0" fontId="0" fillId="5" borderId="11" xfId="0" applyFill="1" applyBorder="1" applyAlignment="1" applyProtection="1">
      <alignment horizontal="center"/>
      <protection locked="0"/>
    </xf>
    <xf numFmtId="0" fontId="0" fillId="5" borderId="16" xfId="0" applyFill="1" applyBorder="1" applyAlignment="1" applyProtection="1">
      <alignment horizontal="center"/>
      <protection locked="0"/>
    </xf>
    <xf numFmtId="1" fontId="23" fillId="3" borderId="13" xfId="0" applyNumberFormat="1" applyFont="1" applyFill="1" applyBorder="1" applyAlignment="1" applyProtection="1">
      <alignment horizontal="center" vertical="center" wrapText="1"/>
      <protection locked="0"/>
    </xf>
    <xf numFmtId="1" fontId="23" fillId="0" borderId="0" xfId="0" applyNumberFormat="1" applyFont="1" applyFill="1" applyBorder="1" applyAlignment="1" applyProtection="1">
      <alignment horizontal="center" vertical="center" wrapText="1"/>
      <protection locked="0"/>
    </xf>
    <xf numFmtId="1" fontId="23" fillId="3" borderId="39" xfId="0" applyNumberFormat="1" applyFont="1" applyFill="1" applyBorder="1" applyAlignment="1" applyProtection="1">
      <alignment horizontal="center" vertical="center" wrapText="1"/>
      <protection locked="0"/>
    </xf>
    <xf numFmtId="0" fontId="21" fillId="5" borderId="8" xfId="0" applyFont="1" applyFill="1" applyBorder="1" applyAlignment="1" applyProtection="1">
      <alignment horizontal="center" vertical="center" wrapText="1"/>
    </xf>
    <xf numFmtId="0" fontId="21" fillId="5" borderId="7" xfId="0" applyFont="1" applyFill="1" applyBorder="1" applyAlignment="1" applyProtection="1">
      <alignment horizontal="center" vertical="center" wrapText="1"/>
    </xf>
    <xf numFmtId="0" fontId="24" fillId="5" borderId="12" xfId="0" applyFont="1" applyFill="1" applyBorder="1" applyAlignment="1" applyProtection="1">
      <alignment horizontal="left"/>
    </xf>
    <xf numFmtId="0" fontId="24" fillId="5" borderId="13" xfId="0" applyFont="1" applyFill="1" applyBorder="1" applyAlignment="1" applyProtection="1">
      <alignment horizontal="left"/>
    </xf>
    <xf numFmtId="0" fontId="24" fillId="5" borderId="38" xfId="0" applyFont="1" applyFill="1" applyBorder="1" applyAlignment="1" applyProtection="1">
      <alignment horizontal="left"/>
    </xf>
    <xf numFmtId="10" fontId="32" fillId="5" borderId="33" xfId="0" applyNumberFormat="1" applyFont="1" applyFill="1" applyBorder="1" applyAlignment="1">
      <alignment horizontal="center"/>
    </xf>
    <xf numFmtId="10" fontId="32" fillId="5" borderId="39" xfId="0" applyNumberFormat="1" applyFont="1" applyFill="1" applyBorder="1" applyAlignment="1">
      <alignment horizontal="center"/>
    </xf>
    <xf numFmtId="10" fontId="10" fillId="5" borderId="38" xfId="0" applyNumberFormat="1" applyFont="1" applyFill="1" applyBorder="1" applyAlignment="1" applyProtection="1">
      <alignment horizontal="center"/>
      <protection locked="0"/>
    </xf>
    <xf numFmtId="10" fontId="10" fillId="5" borderId="39" xfId="0" applyNumberFormat="1" applyFont="1" applyFill="1" applyBorder="1" applyAlignment="1" applyProtection="1">
      <alignment horizontal="center"/>
      <protection locked="0"/>
    </xf>
    <xf numFmtId="10" fontId="10" fillId="5" borderId="13" xfId="0" applyNumberFormat="1" applyFont="1" applyFill="1" applyBorder="1" applyAlignment="1" applyProtection="1">
      <alignment horizontal="center"/>
      <protection locked="0"/>
    </xf>
    <xf numFmtId="1" fontId="23" fillId="5" borderId="38" xfId="0" applyNumberFormat="1" applyFont="1" applyFill="1" applyBorder="1" applyAlignment="1" applyProtection="1">
      <alignment horizontal="center" vertical="center" wrapText="1"/>
      <protection locked="0"/>
    </xf>
    <xf numFmtId="1" fontId="23" fillId="5" borderId="39" xfId="0" applyNumberFormat="1" applyFont="1" applyFill="1" applyBorder="1" applyAlignment="1" applyProtection="1">
      <alignment horizontal="center" vertical="center" wrapText="1"/>
      <protection locked="0"/>
    </xf>
    <xf numFmtId="0" fontId="24" fillId="5" borderId="13" xfId="0" applyFont="1" applyFill="1" applyBorder="1" applyAlignment="1" applyProtection="1">
      <alignment horizontal="center"/>
      <protection locked="0"/>
    </xf>
    <xf numFmtId="1" fontId="23" fillId="5" borderId="13" xfId="0" applyNumberFormat="1" applyFont="1" applyFill="1" applyBorder="1" applyAlignment="1" applyProtection="1">
      <alignment horizontal="center" vertical="center" wrapText="1"/>
      <protection locked="0"/>
    </xf>
    <xf numFmtId="0" fontId="10" fillId="5" borderId="35" xfId="0" applyFont="1" applyFill="1" applyBorder="1" applyAlignment="1" applyProtection="1">
      <alignment horizontal="left"/>
    </xf>
    <xf numFmtId="0" fontId="14" fillId="5" borderId="36" xfId="0" applyFont="1" applyFill="1" applyBorder="1" applyAlignment="1" applyProtection="1">
      <alignment horizontal="left"/>
    </xf>
    <xf numFmtId="0" fontId="10" fillId="5" borderId="33" xfId="0" applyFont="1" applyFill="1" applyBorder="1" applyAlignment="1" applyProtection="1">
      <alignment horizontal="left"/>
    </xf>
    <xf numFmtId="0" fontId="10" fillId="5" borderId="34" xfId="0" applyFont="1" applyFill="1" applyBorder="1" applyAlignment="1" applyProtection="1">
      <alignment horizontal="left"/>
    </xf>
    <xf numFmtId="0" fontId="24" fillId="5" borderId="15" xfId="0" applyFont="1" applyFill="1" applyBorder="1" applyAlignment="1" applyProtection="1">
      <alignment horizontal="center"/>
      <protection locked="0"/>
    </xf>
    <xf numFmtId="0" fontId="0" fillId="5" borderId="54" xfId="0" applyFill="1" applyBorder="1" applyAlignment="1" applyProtection="1">
      <alignment horizontal="center"/>
    </xf>
    <xf numFmtId="0" fontId="0" fillId="5" borderId="19" xfId="0" applyFill="1" applyBorder="1" applyAlignment="1" applyProtection="1">
      <alignment horizontal="center"/>
    </xf>
    <xf numFmtId="0" fontId="0" fillId="5" borderId="54" xfId="0" applyFill="1" applyBorder="1" applyAlignment="1" applyProtection="1">
      <alignment horizontal="center"/>
      <protection locked="0"/>
    </xf>
    <xf numFmtId="0" fontId="1" fillId="5" borderId="11" xfId="0" applyFont="1" applyFill="1" applyBorder="1" applyAlignment="1" applyProtection="1">
      <alignment horizontal="center"/>
      <protection locked="0"/>
    </xf>
    <xf numFmtId="0" fontId="2" fillId="5" borderId="59" xfId="0" applyFont="1" applyFill="1" applyBorder="1" applyAlignment="1" applyProtection="1">
      <alignment horizontal="center"/>
    </xf>
    <xf numFmtId="0" fontId="0" fillId="5" borderId="15" xfId="0" applyFill="1" applyBorder="1" applyAlignment="1" applyProtection="1">
      <alignment horizontal="center"/>
      <protection locked="0"/>
    </xf>
    <xf numFmtId="0" fontId="6" fillId="5" borderId="42" xfId="0" applyFont="1" applyFill="1" applyBorder="1" applyAlignment="1" applyProtection="1">
      <alignment horizontal="center" vertical="center"/>
    </xf>
    <xf numFmtId="0" fontId="6" fillId="5" borderId="43" xfId="0" applyFont="1" applyFill="1" applyBorder="1" applyAlignment="1" applyProtection="1">
      <alignment horizontal="center" vertical="center"/>
    </xf>
    <xf numFmtId="0" fontId="0" fillId="5" borderId="27" xfId="0" applyFill="1" applyBorder="1" applyAlignment="1" applyProtection="1">
      <alignment horizontal="center"/>
      <protection locked="0"/>
    </xf>
    <xf numFmtId="0" fontId="0" fillId="5" borderId="23" xfId="0" applyFill="1" applyBorder="1" applyAlignment="1" applyProtection="1">
      <alignment horizontal="center"/>
      <protection locked="0"/>
    </xf>
    <xf numFmtId="0" fontId="5" fillId="5" borderId="62" xfId="0" applyFont="1" applyFill="1" applyBorder="1" applyAlignment="1" applyProtection="1">
      <alignment horizontal="center" wrapText="1"/>
    </xf>
    <xf numFmtId="0" fontId="5" fillId="5" borderId="63" xfId="0" applyFont="1" applyFill="1" applyBorder="1" applyAlignment="1" applyProtection="1">
      <alignment horizontal="center" wrapText="1"/>
    </xf>
    <xf numFmtId="0" fontId="0" fillId="5" borderId="63" xfId="0" applyFill="1" applyBorder="1" applyAlignment="1" applyProtection="1">
      <alignment horizontal="center"/>
      <protection locked="0"/>
    </xf>
    <xf numFmtId="10" fontId="16" fillId="5" borderId="11" xfId="490" applyNumberFormat="1" applyFont="1" applyFill="1" applyBorder="1" applyAlignment="1" applyProtection="1">
      <alignment horizontal="center"/>
    </xf>
    <xf numFmtId="10" fontId="16" fillId="5" borderId="16" xfId="490" applyNumberFormat="1" applyFont="1" applyFill="1" applyBorder="1" applyAlignment="1" applyProtection="1">
      <alignment horizontal="center"/>
    </xf>
    <xf numFmtId="0" fontId="2" fillId="5" borderId="18" xfId="0" applyFont="1" applyFill="1" applyBorder="1" applyAlignment="1" applyProtection="1">
      <alignment horizontal="center" vertical="center" wrapText="1"/>
    </xf>
    <xf numFmtId="0" fontId="2" fillId="5" borderId="3" xfId="0" applyFont="1" applyFill="1" applyBorder="1" applyAlignment="1" applyProtection="1">
      <alignment horizontal="center" vertical="center" wrapText="1"/>
    </xf>
    <xf numFmtId="0" fontId="2" fillId="5" borderId="4" xfId="0" applyFont="1" applyFill="1" applyBorder="1" applyAlignment="1" applyProtection="1">
      <alignment horizontal="center" vertical="center" wrapText="1"/>
    </xf>
    <xf numFmtId="0" fontId="2" fillId="5" borderId="8" xfId="0" applyFont="1" applyFill="1" applyBorder="1" applyAlignment="1" applyProtection="1">
      <alignment horizontal="center" vertical="center" wrapText="1"/>
    </xf>
    <xf numFmtId="0" fontId="2" fillId="5" borderId="7" xfId="0" applyFont="1" applyFill="1" applyBorder="1" applyAlignment="1" applyProtection="1">
      <alignment horizontal="center" vertical="center" wrapText="1"/>
    </xf>
    <xf numFmtId="0" fontId="2" fillId="5" borderId="9" xfId="0" applyFont="1" applyFill="1" applyBorder="1" applyAlignment="1" applyProtection="1">
      <alignment horizontal="center" vertical="center" wrapText="1"/>
    </xf>
    <xf numFmtId="0" fontId="22" fillId="5" borderId="59" xfId="0" applyFont="1" applyFill="1" applyBorder="1" applyAlignment="1" applyProtection="1">
      <alignment horizontal="center"/>
    </xf>
    <xf numFmtId="0" fontId="22" fillId="5" borderId="60" xfId="0" applyFont="1" applyFill="1" applyBorder="1" applyAlignment="1" applyProtection="1">
      <alignment horizontal="center"/>
    </xf>
    <xf numFmtId="0" fontId="1" fillId="5" borderId="31" xfId="0" applyFont="1" applyFill="1" applyBorder="1" applyAlignment="1" applyProtection="1">
      <alignment horizontal="left"/>
    </xf>
    <xf numFmtId="0" fontId="5" fillId="5" borderId="24" xfId="0" applyFont="1" applyFill="1" applyBorder="1" applyAlignment="1" applyProtection="1">
      <alignment horizontal="center" wrapText="1"/>
    </xf>
    <xf numFmtId="0" fontId="5" fillId="5" borderId="27" xfId="0" applyFont="1" applyFill="1" applyBorder="1" applyAlignment="1" applyProtection="1">
      <alignment horizontal="center" wrapText="1"/>
    </xf>
    <xf numFmtId="0" fontId="5" fillId="5" borderId="12" xfId="0" applyFont="1" applyFill="1" applyBorder="1" applyAlignment="1" applyProtection="1">
      <alignment horizontal="center" wrapText="1"/>
    </xf>
    <xf numFmtId="0" fontId="5" fillId="5" borderId="13" xfId="0" applyFont="1" applyFill="1" applyBorder="1" applyAlignment="1" applyProtection="1">
      <alignment horizontal="center" wrapText="1"/>
    </xf>
    <xf numFmtId="0" fontId="5" fillId="5" borderId="12" xfId="0" applyFont="1" applyFill="1" applyBorder="1" applyAlignment="1" applyProtection="1">
      <alignment horizontal="center"/>
    </xf>
    <xf numFmtId="0" fontId="5" fillId="5" borderId="13" xfId="0" applyFont="1" applyFill="1" applyBorder="1" applyAlignment="1" applyProtection="1">
      <alignment horizontal="center"/>
    </xf>
    <xf numFmtId="0" fontId="2" fillId="5" borderId="45" xfId="0" applyFont="1" applyFill="1" applyBorder="1" applyAlignment="1" applyProtection="1">
      <alignment horizontal="center"/>
    </xf>
    <xf numFmtId="0" fontId="2" fillId="5" borderId="46" xfId="0" applyFont="1" applyFill="1" applyBorder="1" applyAlignment="1" applyProtection="1">
      <alignment horizontal="center"/>
    </xf>
    <xf numFmtId="0" fontId="10" fillId="5" borderId="55" xfId="0" applyFont="1" applyFill="1" applyBorder="1" applyAlignment="1" applyProtection="1">
      <alignment horizontal="left"/>
    </xf>
    <xf numFmtId="0" fontId="14" fillId="5" borderId="1" xfId="0" applyFont="1" applyFill="1" applyBorder="1" applyAlignment="1" applyProtection="1">
      <alignment horizontal="left"/>
    </xf>
    <xf numFmtId="0" fontId="6" fillId="5" borderId="38" xfId="0" applyFont="1" applyFill="1" applyBorder="1" applyAlignment="1" applyProtection="1">
      <alignment horizontal="center" vertical="center"/>
    </xf>
    <xf numFmtId="0" fontId="24" fillId="5" borderId="11" xfId="0" applyFont="1" applyFill="1" applyBorder="1" applyAlignment="1" applyProtection="1">
      <alignment horizontal="center"/>
      <protection locked="0"/>
    </xf>
    <xf numFmtId="0" fontId="0" fillId="5" borderId="32" xfId="0" applyFill="1" applyBorder="1" applyAlignment="1" applyProtection="1">
      <alignment horizontal="center"/>
    </xf>
    <xf numFmtId="0" fontId="14" fillId="5" borderId="55" xfId="0" applyFont="1" applyFill="1" applyBorder="1" applyAlignment="1" applyProtection="1">
      <alignment horizontal="left"/>
    </xf>
    <xf numFmtId="0" fontId="21" fillId="5" borderId="42" xfId="0" applyFont="1" applyFill="1" applyBorder="1" applyAlignment="1" applyProtection="1">
      <alignment horizontal="center"/>
    </xf>
    <xf numFmtId="0" fontId="21" fillId="5" borderId="43" xfId="0" applyFont="1" applyFill="1" applyBorder="1" applyAlignment="1" applyProtection="1">
      <alignment horizontal="center"/>
    </xf>
    <xf numFmtId="0" fontId="21" fillId="5" borderId="44" xfId="0" applyFont="1" applyFill="1" applyBorder="1" applyAlignment="1" applyProtection="1">
      <alignment horizontal="center"/>
    </xf>
    <xf numFmtId="0" fontId="21" fillId="5" borderId="26" xfId="0" applyFont="1" applyFill="1" applyBorder="1" applyAlignment="1" applyProtection="1">
      <alignment horizontal="center"/>
    </xf>
    <xf numFmtId="0" fontId="21" fillId="5" borderId="29" xfId="0" applyFont="1" applyFill="1" applyBorder="1" applyAlignment="1" applyProtection="1">
      <alignment horizontal="center"/>
    </xf>
    <xf numFmtId="0" fontId="21" fillId="5" borderId="30" xfId="0" applyFont="1" applyFill="1" applyBorder="1" applyAlignment="1" applyProtection="1">
      <alignment horizontal="center"/>
    </xf>
    <xf numFmtId="0" fontId="14" fillId="5" borderId="35" xfId="0" applyFont="1" applyFill="1" applyBorder="1" applyAlignment="1" applyProtection="1">
      <alignment horizontal="left"/>
    </xf>
    <xf numFmtId="0" fontId="14" fillId="5" borderId="21" xfId="0" applyFont="1" applyFill="1" applyBorder="1" applyAlignment="1" applyProtection="1">
      <alignment horizontal="left"/>
    </xf>
    <xf numFmtId="0" fontId="2" fillId="5" borderId="6" xfId="0" applyFont="1" applyFill="1" applyBorder="1" applyAlignment="1" applyProtection="1">
      <alignment horizontal="center" vertical="center" wrapText="1"/>
    </xf>
    <xf numFmtId="0" fontId="2" fillId="5" borderId="0" xfId="0" applyFont="1" applyFill="1" applyBorder="1" applyAlignment="1" applyProtection="1">
      <alignment horizontal="center" vertical="center" wrapText="1"/>
    </xf>
    <xf numFmtId="0" fontId="21" fillId="5" borderId="9" xfId="0" applyFont="1" applyFill="1" applyBorder="1" applyAlignment="1" applyProtection="1">
      <alignment horizontal="center" vertical="center" wrapText="1"/>
    </xf>
    <xf numFmtId="0" fontId="14" fillId="5" borderId="20" xfId="0" applyFont="1" applyFill="1" applyBorder="1" applyAlignment="1" applyProtection="1">
      <alignment horizontal="left"/>
    </xf>
    <xf numFmtId="0" fontId="14" fillId="5" borderId="49" xfId="0" applyFont="1" applyFill="1" applyBorder="1" applyAlignment="1" applyProtection="1">
      <alignment horizontal="left"/>
    </xf>
    <xf numFmtId="0" fontId="14" fillId="5" borderId="50" xfId="0" applyFont="1" applyFill="1" applyBorder="1" applyAlignment="1" applyProtection="1">
      <alignment horizontal="left"/>
    </xf>
    <xf numFmtId="0" fontId="14" fillId="5" borderId="51" xfId="0" applyFont="1" applyFill="1" applyBorder="1" applyAlignment="1" applyProtection="1">
      <alignment horizontal="left"/>
    </xf>
    <xf numFmtId="0" fontId="12" fillId="0" borderId="18" xfId="0" applyFont="1" applyBorder="1" applyAlignment="1" applyProtection="1">
      <alignment vertical="top"/>
    </xf>
    <xf numFmtId="0" fontId="12" fillId="0" borderId="3" xfId="0" applyFont="1" applyBorder="1" applyAlignment="1" applyProtection="1">
      <alignment vertical="top"/>
    </xf>
    <xf numFmtId="0" fontId="12" fillId="0" borderId="61" xfId="0" applyFont="1" applyBorder="1" applyAlignment="1" applyProtection="1">
      <alignment vertical="top"/>
    </xf>
    <xf numFmtId="0" fontId="12" fillId="0" borderId="55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21" fillId="0" borderId="31" xfId="0" applyFont="1" applyBorder="1" applyAlignment="1" applyProtection="1">
      <alignment horizontal="center"/>
      <protection locked="0"/>
    </xf>
    <xf numFmtId="0" fontId="2" fillId="0" borderId="32" xfId="0" applyFont="1" applyBorder="1" applyAlignment="1" applyProtection="1">
      <alignment horizontal="center"/>
      <protection locked="0"/>
    </xf>
    <xf numFmtId="0" fontId="2" fillId="0" borderId="37" xfId="0" applyFont="1" applyBorder="1" applyAlignment="1" applyProtection="1">
      <alignment horizontal="center"/>
      <protection locked="0"/>
    </xf>
    <xf numFmtId="0" fontId="25" fillId="5" borderId="13" xfId="0" applyFont="1" applyFill="1" applyBorder="1" applyAlignment="1" applyProtection="1">
      <alignment horizontal="left"/>
    </xf>
    <xf numFmtId="0" fontId="21" fillId="5" borderId="13" xfId="0" applyFont="1" applyFill="1" applyBorder="1" applyAlignment="1" applyProtection="1">
      <alignment horizontal="center" vertical="center" wrapText="1"/>
    </xf>
    <xf numFmtId="0" fontId="24" fillId="5" borderId="13" xfId="0" applyFont="1" applyFill="1" applyBorder="1" applyAlignment="1" applyProtection="1">
      <alignment horizontal="left" wrapText="1"/>
    </xf>
    <xf numFmtId="0" fontId="24" fillId="5" borderId="12" xfId="0" applyFont="1" applyFill="1" applyBorder="1" applyAlignment="1" applyProtection="1">
      <alignment horizontal="left" wrapText="1"/>
    </xf>
    <xf numFmtId="0" fontId="24" fillId="5" borderId="38" xfId="0" applyFont="1" applyFill="1" applyBorder="1" applyAlignment="1" applyProtection="1">
      <alignment horizontal="left" wrapText="1"/>
    </xf>
    <xf numFmtId="0" fontId="0" fillId="5" borderId="22" xfId="0" applyFill="1" applyBorder="1" applyAlignment="1" applyProtection="1">
      <alignment horizontal="center"/>
      <protection locked="0"/>
    </xf>
    <xf numFmtId="0" fontId="24" fillId="5" borderId="24" xfId="0" applyFont="1" applyFill="1" applyBorder="1" applyAlignment="1" applyProtection="1">
      <alignment horizontal="left" wrapText="1"/>
    </xf>
    <xf numFmtId="0" fontId="24" fillId="5" borderId="27" xfId="0" applyFont="1" applyFill="1" applyBorder="1" applyAlignment="1" applyProtection="1">
      <alignment horizontal="left" wrapText="1"/>
    </xf>
    <xf numFmtId="0" fontId="24" fillId="5" borderId="40" xfId="0" applyFont="1" applyFill="1" applyBorder="1" applyAlignment="1" applyProtection="1">
      <alignment horizontal="left" wrapText="1"/>
    </xf>
    <xf numFmtId="0" fontId="23" fillId="0" borderId="0" xfId="0" applyFont="1" applyFill="1" applyBorder="1" applyAlignment="1" applyProtection="1">
      <alignment horizontal="left"/>
    </xf>
    <xf numFmtId="10" fontId="32" fillId="5" borderId="35" xfId="0" applyNumberFormat="1" applyFont="1" applyFill="1" applyBorder="1" applyAlignment="1">
      <alignment horizontal="center"/>
    </xf>
    <xf numFmtId="10" fontId="32" fillId="5" borderId="41" xfId="0" applyNumberFormat="1" applyFont="1" applyFill="1" applyBorder="1" applyAlignment="1">
      <alignment horizontal="center"/>
    </xf>
    <xf numFmtId="10" fontId="32" fillId="5" borderId="31" xfId="0" applyNumberFormat="1" applyFont="1" applyFill="1" applyBorder="1" applyAlignment="1">
      <alignment horizontal="center"/>
    </xf>
    <xf numFmtId="10" fontId="32" fillId="5" borderId="37" xfId="0" applyNumberFormat="1" applyFont="1" applyFill="1" applyBorder="1" applyAlignment="1">
      <alignment horizontal="center"/>
    </xf>
    <xf numFmtId="0" fontId="6" fillId="5" borderId="65" xfId="0" applyFont="1" applyFill="1" applyBorder="1" applyAlignment="1" applyProtection="1">
      <alignment horizontal="center" vertical="center"/>
    </xf>
    <xf numFmtId="0" fontId="6" fillId="5" borderId="60" xfId="0" applyFont="1" applyFill="1" applyBorder="1" applyAlignment="1" applyProtection="1">
      <alignment horizontal="center" vertical="center"/>
    </xf>
    <xf numFmtId="0" fontId="25" fillId="5" borderId="12" xfId="0" applyFont="1" applyFill="1" applyBorder="1" applyAlignment="1" applyProtection="1">
      <alignment horizontal="left"/>
    </xf>
    <xf numFmtId="0" fontId="25" fillId="5" borderId="12" xfId="0" applyFont="1" applyFill="1" applyBorder="1" applyAlignment="1" applyProtection="1">
      <alignment horizontal="left" wrapText="1"/>
    </xf>
    <xf numFmtId="0" fontId="25" fillId="5" borderId="13" xfId="0" applyFont="1" applyFill="1" applyBorder="1" applyAlignment="1" applyProtection="1">
      <alignment horizontal="left" wrapText="1"/>
    </xf>
    <xf numFmtId="0" fontId="25" fillId="5" borderId="38" xfId="0" applyFont="1" applyFill="1" applyBorder="1" applyAlignment="1" applyProtection="1">
      <alignment horizontal="left" wrapText="1"/>
    </xf>
    <xf numFmtId="0" fontId="24" fillId="5" borderId="10" xfId="0" applyFont="1" applyFill="1" applyBorder="1" applyAlignment="1" applyProtection="1">
      <alignment horizontal="left"/>
    </xf>
    <xf numFmtId="0" fontId="24" fillId="5" borderId="11" xfId="0" applyFont="1" applyFill="1" applyBorder="1" applyAlignment="1" applyProtection="1">
      <alignment horizontal="left"/>
    </xf>
    <xf numFmtId="0" fontId="24" fillId="5" borderId="54" xfId="0" applyFont="1" applyFill="1" applyBorder="1" applyAlignment="1" applyProtection="1">
      <alignment horizontal="left"/>
    </xf>
    <xf numFmtId="1" fontId="21" fillId="5" borderId="13" xfId="0" applyNumberFormat="1" applyFont="1" applyFill="1" applyBorder="1" applyAlignment="1" applyProtection="1">
      <alignment horizontal="center" vertical="center" wrapText="1"/>
      <protection locked="0"/>
    </xf>
    <xf numFmtId="0" fontId="23" fillId="5" borderId="0" xfId="0" applyFont="1" applyFill="1" applyBorder="1" applyAlignment="1" applyProtection="1">
      <alignment horizontal="left"/>
      <protection locked="0"/>
    </xf>
    <xf numFmtId="10" fontId="1" fillId="5" borderId="38" xfId="0" applyNumberFormat="1" applyFont="1" applyFill="1" applyBorder="1" applyAlignment="1" applyProtection="1">
      <alignment horizontal="center"/>
      <protection locked="0"/>
    </xf>
    <xf numFmtId="10" fontId="10" fillId="5" borderId="54" xfId="0" applyNumberFormat="1" applyFont="1" applyFill="1" applyBorder="1" applyAlignment="1" applyProtection="1">
      <alignment horizontal="center"/>
      <protection locked="0"/>
    </xf>
    <xf numFmtId="10" fontId="10" fillId="5" borderId="37" xfId="0" applyNumberFormat="1" applyFont="1" applyFill="1" applyBorder="1" applyAlignment="1" applyProtection="1">
      <alignment horizontal="center"/>
      <protection locked="0"/>
    </xf>
    <xf numFmtId="0" fontId="6" fillId="5" borderId="59" xfId="0" applyFont="1" applyFill="1" applyBorder="1" applyAlignment="1" applyProtection="1">
      <alignment horizontal="center" vertical="center"/>
    </xf>
    <xf numFmtId="0" fontId="6" fillId="5" borderId="28" xfId="0" applyFont="1" applyFill="1" applyBorder="1" applyAlignment="1" applyProtection="1">
      <alignment horizontal="center" vertical="center"/>
    </xf>
    <xf numFmtId="0" fontId="22" fillId="5" borderId="42" xfId="0" applyFont="1" applyFill="1" applyBorder="1" applyAlignment="1" applyProtection="1">
      <alignment horizontal="center"/>
    </xf>
    <xf numFmtId="0" fontId="22" fillId="5" borderId="43" xfId="0" applyFont="1" applyFill="1" applyBorder="1" applyAlignment="1" applyProtection="1">
      <alignment horizontal="center"/>
    </xf>
    <xf numFmtId="0" fontId="22" fillId="5" borderId="48" xfId="0" applyFont="1" applyFill="1" applyBorder="1" applyAlignment="1" applyProtection="1">
      <alignment horizontal="center"/>
    </xf>
    <xf numFmtId="0" fontId="6" fillId="5" borderId="44" xfId="0" applyFont="1" applyFill="1" applyBorder="1" applyAlignment="1" applyProtection="1">
      <alignment horizontal="center" vertical="center"/>
    </xf>
    <xf numFmtId="0" fontId="6" fillId="5" borderId="61" xfId="0" applyFont="1" applyFill="1" applyBorder="1" applyAlignment="1" applyProtection="1">
      <alignment horizontal="center" vertical="center"/>
    </xf>
    <xf numFmtId="1" fontId="21" fillId="5" borderId="38" xfId="0" applyNumberFormat="1" applyFont="1" applyFill="1" applyBorder="1" applyAlignment="1" applyProtection="1">
      <alignment horizontal="center" vertical="center" wrapText="1"/>
      <protection locked="0"/>
    </xf>
    <xf numFmtId="10" fontId="1" fillId="5" borderId="13" xfId="0" applyNumberFormat="1" applyFont="1" applyFill="1" applyBorder="1" applyAlignment="1" applyProtection="1">
      <alignment horizontal="center"/>
      <protection locked="0"/>
    </xf>
    <xf numFmtId="0" fontId="12" fillId="0" borderId="44" xfId="0" applyFont="1" applyBorder="1" applyAlignment="1" applyProtection="1">
      <alignment horizontal="left" vertical="top"/>
    </xf>
    <xf numFmtId="0" fontId="12" fillId="0" borderId="3" xfId="0" applyFont="1" applyBorder="1" applyAlignment="1" applyProtection="1">
      <alignment horizontal="left" vertical="top"/>
    </xf>
    <xf numFmtId="0" fontId="12" fillId="0" borderId="4" xfId="0" applyFont="1" applyBorder="1" applyAlignment="1" applyProtection="1">
      <alignment horizontal="left" vertical="top"/>
    </xf>
    <xf numFmtId="0" fontId="12" fillId="0" borderId="58" xfId="0" applyFont="1" applyBorder="1" applyAlignment="1" applyProtection="1">
      <alignment horizontal="left" vertical="top"/>
    </xf>
    <xf numFmtId="0" fontId="26" fillId="0" borderId="32" xfId="1" applyFont="1" applyBorder="1" applyAlignment="1" applyProtection="1">
      <alignment horizontal="left"/>
      <protection locked="0"/>
    </xf>
    <xf numFmtId="0" fontId="25" fillId="0" borderId="32" xfId="0" applyFont="1" applyBorder="1" applyAlignment="1" applyProtection="1">
      <alignment horizontal="left"/>
      <protection locked="0"/>
    </xf>
    <xf numFmtId="0" fontId="25" fillId="0" borderId="19" xfId="0" applyFont="1" applyBorder="1" applyAlignment="1" applyProtection="1">
      <alignment horizontal="left"/>
      <protection locked="0"/>
    </xf>
    <xf numFmtId="14" fontId="4" fillId="0" borderId="54" xfId="0" applyNumberFormat="1" applyFont="1" applyBorder="1" applyAlignment="1" applyProtection="1">
      <alignment horizontal="left"/>
      <protection locked="0"/>
    </xf>
    <xf numFmtId="0" fontId="4" fillId="0" borderId="32" xfId="0" applyFont="1" applyBorder="1" applyAlignment="1" applyProtection="1">
      <alignment horizontal="left"/>
      <protection locked="0"/>
    </xf>
    <xf numFmtId="0" fontId="4" fillId="0" borderId="19" xfId="0" applyFont="1" applyBorder="1" applyAlignment="1" applyProtection="1">
      <alignment horizontal="left"/>
      <protection locked="0"/>
    </xf>
    <xf numFmtId="0" fontId="27" fillId="2" borderId="33" xfId="0" applyFont="1" applyFill="1" applyBorder="1" applyAlignment="1" applyProtection="1">
      <alignment horizontal="center"/>
      <protection locked="0"/>
    </xf>
    <xf numFmtId="0" fontId="27" fillId="2" borderId="34" xfId="0" applyFont="1" applyFill="1" applyBorder="1" applyAlignment="1" applyProtection="1">
      <alignment horizontal="center"/>
      <protection locked="0"/>
    </xf>
    <xf numFmtId="0" fontId="27" fillId="2" borderId="20" xfId="0" applyFont="1" applyFill="1" applyBorder="1" applyAlignment="1" applyProtection="1">
      <alignment horizontal="center"/>
      <protection locked="0"/>
    </xf>
    <xf numFmtId="0" fontId="15" fillId="0" borderId="33" xfId="0" applyFont="1" applyFill="1" applyBorder="1" applyAlignment="1" applyProtection="1">
      <protection locked="0"/>
    </xf>
    <xf numFmtId="0" fontId="15" fillId="0" borderId="34" xfId="0" applyFont="1" applyFill="1" applyBorder="1" applyAlignment="1" applyProtection="1">
      <protection locked="0"/>
    </xf>
    <xf numFmtId="0" fontId="15" fillId="0" borderId="20" xfId="0" applyFont="1" applyFill="1" applyBorder="1" applyAlignment="1" applyProtection="1">
      <protection locked="0"/>
    </xf>
    <xf numFmtId="0" fontId="12" fillId="0" borderId="56" xfId="0" applyFont="1" applyBorder="1" applyAlignment="1" applyProtection="1">
      <alignment vertical="top"/>
    </xf>
    <xf numFmtId="0" fontId="12" fillId="0" borderId="1" xfId="0" applyFont="1" applyBorder="1" applyAlignment="1" applyProtection="1">
      <alignment vertical="top"/>
    </xf>
    <xf numFmtId="0" fontId="12" fillId="0" borderId="58" xfId="0" applyFont="1" applyBorder="1" applyAlignment="1" applyProtection="1">
      <alignment vertical="top"/>
    </xf>
    <xf numFmtId="0" fontId="12" fillId="0" borderId="56" xfId="0" applyFont="1" applyBorder="1" applyAlignment="1" applyProtection="1">
      <alignment horizontal="left" vertical="top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0" fillId="2" borderId="27" xfId="0" applyFont="1" applyFill="1" applyBorder="1" applyAlignment="1" applyProtection="1">
      <alignment horizontal="center"/>
      <protection locked="0"/>
    </xf>
    <xf numFmtId="0" fontId="0" fillId="2" borderId="40" xfId="0" applyFont="1" applyFill="1" applyBorder="1" applyAlignment="1" applyProtection="1">
      <alignment horizontal="center"/>
      <protection locked="0"/>
    </xf>
    <xf numFmtId="0" fontId="15" fillId="0" borderId="33" xfId="0" applyFont="1" applyFill="1" applyBorder="1" applyAlignment="1" applyProtection="1">
      <alignment horizontal="left"/>
      <protection locked="0"/>
    </xf>
    <xf numFmtId="0" fontId="15" fillId="0" borderId="34" xfId="0" applyFont="1" applyFill="1" applyBorder="1" applyAlignment="1" applyProtection="1">
      <alignment horizontal="left"/>
      <protection locked="0"/>
    </xf>
    <xf numFmtId="0" fontId="15" fillId="0" borderId="20" xfId="0" applyFont="1" applyFill="1" applyBorder="1" applyAlignment="1" applyProtection="1">
      <alignment horizontal="left"/>
      <protection locked="0"/>
    </xf>
    <xf numFmtId="0" fontId="27" fillId="0" borderId="33" xfId="0" applyFont="1" applyFill="1" applyBorder="1" applyAlignment="1" applyProtection="1">
      <alignment horizontal="center"/>
      <protection locked="0"/>
    </xf>
    <xf numFmtId="0" fontId="27" fillId="0" borderId="34" xfId="0" applyFont="1" applyFill="1" applyBorder="1" applyAlignment="1" applyProtection="1">
      <alignment horizontal="center"/>
      <protection locked="0"/>
    </xf>
    <xf numFmtId="0" fontId="27" fillId="0" borderId="20" xfId="0" applyFont="1" applyFill="1" applyBorder="1" applyAlignment="1" applyProtection="1">
      <alignment horizontal="center"/>
      <protection locked="0"/>
    </xf>
    <xf numFmtId="0" fontId="27" fillId="0" borderId="33" xfId="0" applyFont="1" applyFill="1" applyBorder="1" applyAlignment="1" applyProtection="1">
      <protection locked="0"/>
    </xf>
    <xf numFmtId="0" fontId="27" fillId="0" borderId="34" xfId="0" applyFont="1" applyFill="1" applyBorder="1" applyAlignment="1" applyProtection="1">
      <protection locked="0"/>
    </xf>
    <xf numFmtId="0" fontId="27" fillId="0" borderId="20" xfId="0" applyFont="1" applyFill="1" applyBorder="1" applyAlignment="1" applyProtection="1">
      <protection locked="0"/>
    </xf>
    <xf numFmtId="0" fontId="27" fillId="0" borderId="33" xfId="0" applyFont="1" applyFill="1" applyBorder="1" applyAlignment="1" applyProtection="1">
      <alignment horizontal="left"/>
      <protection locked="0"/>
    </xf>
    <xf numFmtId="0" fontId="27" fillId="0" borderId="34" xfId="0" applyFont="1" applyFill="1" applyBorder="1" applyAlignment="1" applyProtection="1">
      <alignment horizontal="left"/>
      <protection locked="0"/>
    </xf>
    <xf numFmtId="0" fontId="27" fillId="0" borderId="20" xfId="0" applyFont="1" applyFill="1" applyBorder="1" applyAlignment="1" applyProtection="1">
      <alignment horizontal="left"/>
      <protection locked="0"/>
    </xf>
    <xf numFmtId="0" fontId="8" fillId="0" borderId="0" xfId="0" applyFont="1" applyFill="1" applyBorder="1" applyAlignment="1" applyProtection="1">
      <alignment horizontal="center" wrapText="1"/>
    </xf>
    <xf numFmtId="0" fontId="9" fillId="5" borderId="45" xfId="0" applyFont="1" applyFill="1" applyBorder="1" applyAlignment="1" applyProtection="1">
      <alignment horizontal="center" vertical="center"/>
    </xf>
    <xf numFmtId="0" fontId="9" fillId="5" borderId="46" xfId="0" applyFont="1" applyFill="1" applyBorder="1" applyAlignment="1" applyProtection="1">
      <alignment horizontal="center" vertical="center"/>
    </xf>
    <xf numFmtId="0" fontId="9" fillId="5" borderId="47" xfId="0" applyFont="1" applyFill="1" applyBorder="1" applyAlignment="1" applyProtection="1">
      <alignment horizontal="center" vertical="center"/>
    </xf>
    <xf numFmtId="0" fontId="9" fillId="5" borderId="24" xfId="0" applyFont="1" applyFill="1" applyBorder="1" applyAlignment="1" applyProtection="1">
      <alignment horizontal="center" vertical="center"/>
    </xf>
    <xf numFmtId="0" fontId="9" fillId="5" borderId="27" xfId="0" applyFont="1" applyFill="1" applyBorder="1" applyAlignment="1" applyProtection="1">
      <alignment horizontal="center" vertical="center"/>
    </xf>
    <xf numFmtId="0" fontId="9" fillId="5" borderId="23" xfId="0" applyFont="1" applyFill="1" applyBorder="1" applyAlignment="1" applyProtection="1">
      <alignment horizontal="center" vertical="center"/>
    </xf>
    <xf numFmtId="0" fontId="23" fillId="0" borderId="0" xfId="1" applyFont="1" applyAlignment="1" applyProtection="1"/>
    <xf numFmtId="0" fontId="23" fillId="0" borderId="0" xfId="0" applyFont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9" fillId="5" borderId="52" xfId="0" applyFont="1" applyFill="1" applyBorder="1" applyAlignment="1" applyProtection="1">
      <alignment horizontal="center" vertical="center"/>
    </xf>
    <xf numFmtId="0" fontId="9" fillId="5" borderId="53" xfId="0" applyFont="1" applyFill="1" applyBorder="1" applyAlignment="1" applyProtection="1">
      <alignment horizontal="center" vertical="center"/>
    </xf>
    <xf numFmtId="0" fontId="9" fillId="5" borderId="41" xfId="0" applyFont="1" applyFill="1" applyBorder="1" applyAlignment="1" applyProtection="1">
      <alignment horizontal="center" vertical="center"/>
    </xf>
    <xf numFmtId="0" fontId="9" fillId="5" borderId="40" xfId="0" applyFont="1" applyFill="1" applyBorder="1" applyAlignment="1" applyProtection="1">
      <alignment horizontal="center" vertical="center"/>
    </xf>
    <xf numFmtId="0" fontId="13" fillId="5" borderId="42" xfId="0" applyFont="1" applyFill="1" applyBorder="1" applyAlignment="1" applyProtection="1">
      <alignment horizontal="center" wrapText="1"/>
    </xf>
    <xf numFmtId="0" fontId="13" fillId="5" borderId="48" xfId="0" applyFont="1" applyFill="1" applyBorder="1" applyAlignment="1" applyProtection="1">
      <alignment horizontal="center" wrapText="1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15" fillId="2" borderId="12" xfId="0" applyFont="1" applyFill="1" applyBorder="1" applyAlignment="1" applyProtection="1">
      <protection locked="0"/>
    </xf>
    <xf numFmtId="0" fontId="15" fillId="2" borderId="13" xfId="0" applyFont="1" applyFill="1" applyBorder="1" applyAlignment="1" applyProtection="1">
      <protection locked="0"/>
    </xf>
    <xf numFmtId="0" fontId="15" fillId="2" borderId="38" xfId="0" applyFont="1" applyFill="1" applyBorder="1" applyAlignment="1" applyProtection="1">
      <protection locked="0"/>
    </xf>
    <xf numFmtId="0" fontId="15" fillId="0" borderId="33" xfId="0" applyFont="1" applyFill="1" applyBorder="1" applyAlignment="1" applyProtection="1">
      <alignment horizontal="center"/>
      <protection locked="0"/>
    </xf>
    <xf numFmtId="0" fontId="15" fillId="0" borderId="34" xfId="0" applyFont="1" applyFill="1" applyBorder="1" applyAlignment="1" applyProtection="1">
      <alignment horizontal="center"/>
      <protection locked="0"/>
    </xf>
    <xf numFmtId="0" fontId="15" fillId="0" borderId="39" xfId="0" applyFont="1" applyFill="1" applyBorder="1" applyAlignment="1" applyProtection="1">
      <alignment horizontal="center"/>
      <protection locked="0"/>
    </xf>
    <xf numFmtId="0" fontId="27" fillId="0" borderId="37" xfId="0" applyFont="1" applyFill="1" applyBorder="1" applyAlignment="1" applyProtection="1">
      <alignment horizontal="left"/>
      <protection locked="0"/>
    </xf>
    <xf numFmtId="0" fontId="27" fillId="0" borderId="11" xfId="0" applyFont="1" applyFill="1" applyBorder="1" applyAlignment="1" applyProtection="1">
      <alignment horizontal="left"/>
      <protection locked="0"/>
    </xf>
    <xf numFmtId="0" fontId="27" fillId="0" borderId="54" xfId="0" applyFont="1" applyFill="1" applyBorder="1" applyAlignment="1" applyProtection="1">
      <alignment horizontal="left"/>
      <protection locked="0"/>
    </xf>
    <xf numFmtId="0" fontId="15" fillId="0" borderId="10" xfId="0" applyFont="1" applyFill="1" applyBorder="1" applyAlignment="1" applyProtection="1">
      <protection locked="0"/>
    </xf>
    <xf numFmtId="0" fontId="15" fillId="0" borderId="11" xfId="0" applyFont="1" applyFill="1" applyBorder="1" applyAlignment="1" applyProtection="1">
      <protection locked="0"/>
    </xf>
    <xf numFmtId="0" fontId="15" fillId="0" borderId="54" xfId="0" applyFont="1" applyFill="1" applyBorder="1" applyAlignment="1" applyProtection="1">
      <protection locked="0"/>
    </xf>
    <xf numFmtId="0" fontId="23" fillId="0" borderId="26" xfId="0" applyFont="1" applyBorder="1" applyAlignment="1" applyProtection="1">
      <alignment horizontal="center"/>
    </xf>
    <xf numFmtId="0" fontId="23" fillId="0" borderId="29" xfId="0" applyFont="1" applyBorder="1" applyAlignment="1" applyProtection="1">
      <alignment horizontal="center"/>
    </xf>
    <xf numFmtId="0" fontId="23" fillId="0" borderId="30" xfId="0" applyFont="1" applyBorder="1" applyAlignment="1" applyProtection="1">
      <alignment horizontal="center"/>
    </xf>
    <xf numFmtId="0" fontId="24" fillId="0" borderId="13" xfId="1" applyFont="1" applyFill="1" applyBorder="1" applyAlignment="1" applyProtection="1">
      <alignment horizontal="center"/>
      <protection locked="0"/>
    </xf>
    <xf numFmtId="0" fontId="24" fillId="0" borderId="13" xfId="0" applyFont="1" applyFill="1" applyBorder="1" applyAlignment="1" applyProtection="1">
      <alignment horizontal="center"/>
      <protection locked="0"/>
    </xf>
    <xf numFmtId="0" fontId="24" fillId="0" borderId="17" xfId="0" applyFont="1" applyFill="1" applyBorder="1" applyAlignment="1" applyProtection="1">
      <alignment horizontal="center"/>
      <protection locked="0"/>
    </xf>
    <xf numFmtId="0" fontId="8" fillId="5" borderId="26" xfId="0" applyFont="1" applyFill="1" applyBorder="1" applyAlignment="1" applyProtection="1">
      <alignment horizontal="center" wrapText="1"/>
    </xf>
    <xf numFmtId="0" fontId="8" fillId="5" borderId="29" xfId="0" applyFont="1" applyFill="1" applyBorder="1" applyAlignment="1" applyProtection="1">
      <alignment horizontal="center" wrapText="1"/>
    </xf>
    <xf numFmtId="0" fontId="8" fillId="5" borderId="30" xfId="0" applyFont="1" applyFill="1" applyBorder="1" applyAlignment="1" applyProtection="1">
      <alignment horizontal="center" wrapText="1"/>
    </xf>
    <xf numFmtId="0" fontId="23" fillId="0" borderId="0" xfId="0" applyFont="1" applyFill="1" applyBorder="1" applyAlignment="1" applyProtection="1">
      <alignment horizontal="center"/>
    </xf>
    <xf numFmtId="0" fontId="12" fillId="0" borderId="2" xfId="0" applyFont="1" applyBorder="1" applyAlignment="1" applyProtection="1">
      <alignment horizontal="left" vertical="top"/>
    </xf>
    <xf numFmtId="0" fontId="0" fillId="0" borderId="26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8" fillId="5" borderId="18" xfId="0" applyFont="1" applyFill="1" applyBorder="1" applyAlignment="1" applyProtection="1">
      <alignment horizontal="center" vertical="center" wrapText="1"/>
    </xf>
    <xf numFmtId="0" fontId="8" fillId="5" borderId="3" xfId="0" applyFont="1" applyFill="1" applyBorder="1" applyAlignment="1" applyProtection="1">
      <alignment horizontal="center" vertical="center" wrapText="1"/>
    </xf>
    <xf numFmtId="0" fontId="8" fillId="5" borderId="4" xfId="0" applyFont="1" applyFill="1" applyBorder="1" applyAlignment="1" applyProtection="1">
      <alignment horizontal="center" vertical="center" wrapText="1"/>
    </xf>
    <xf numFmtId="0" fontId="8" fillId="5" borderId="8" xfId="0" applyFont="1" applyFill="1" applyBorder="1" applyAlignment="1" applyProtection="1">
      <alignment horizontal="center" vertical="center" wrapText="1"/>
    </xf>
    <xf numFmtId="0" fontId="8" fillId="5" borderId="7" xfId="0" applyFont="1" applyFill="1" applyBorder="1" applyAlignment="1" applyProtection="1">
      <alignment horizontal="center" vertical="center" wrapText="1"/>
    </xf>
    <xf numFmtId="0" fontId="8" fillId="5" borderId="9" xfId="0" applyFont="1" applyFill="1" applyBorder="1" applyAlignment="1" applyProtection="1">
      <alignment horizontal="center" vertical="center" wrapText="1"/>
    </xf>
    <xf numFmtId="0" fontId="12" fillId="0" borderId="57" xfId="0" applyFont="1" applyBorder="1" applyAlignment="1" applyProtection="1">
      <alignment horizontal="left" vertical="top"/>
    </xf>
    <xf numFmtId="0" fontId="12" fillId="0" borderId="0" xfId="0" applyFont="1" applyBorder="1" applyAlignment="1" applyProtection="1">
      <alignment horizontal="left" vertical="top"/>
    </xf>
    <xf numFmtId="0" fontId="12" fillId="0" borderId="18" xfId="0" applyFont="1" applyBorder="1" applyAlignment="1" applyProtection="1">
      <alignment horizontal="left"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4" fillId="0" borderId="35" xfId="0" applyFont="1" applyFill="1" applyBorder="1" applyAlignment="1" applyProtection="1">
      <alignment horizontal="center"/>
    </xf>
    <xf numFmtId="0" fontId="14" fillId="0" borderId="36" xfId="0" applyFont="1" applyFill="1" applyBorder="1" applyAlignment="1" applyProtection="1">
      <alignment horizontal="center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26" fillId="0" borderId="0" xfId="1" applyFont="1" applyAlignment="1" applyProtection="1"/>
    <xf numFmtId="0" fontId="4" fillId="0" borderId="54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0" fontId="27" fillId="2" borderId="33" xfId="0" applyFont="1" applyFill="1" applyBorder="1" applyAlignment="1" applyProtection="1">
      <protection locked="0"/>
    </xf>
    <xf numFmtId="0" fontId="27" fillId="2" borderId="34" xfId="0" applyFont="1" applyFill="1" applyBorder="1" applyAlignment="1" applyProtection="1">
      <protection locked="0"/>
    </xf>
    <xf numFmtId="0" fontId="27" fillId="2" borderId="20" xfId="0" applyFont="1" applyFill="1" applyBorder="1" applyAlignment="1" applyProtection="1">
      <protection locked="0"/>
    </xf>
    <xf numFmtId="0" fontId="15" fillId="2" borderId="33" xfId="0" applyFont="1" applyFill="1" applyBorder="1" applyAlignment="1" applyProtection="1">
      <alignment horizontal="center"/>
      <protection locked="0"/>
    </xf>
    <xf numFmtId="0" fontId="15" fillId="2" borderId="34" xfId="0" applyFont="1" applyFill="1" applyBorder="1" applyAlignment="1" applyProtection="1">
      <alignment horizontal="center"/>
      <protection locked="0"/>
    </xf>
    <xf numFmtId="0" fontId="15" fillId="2" borderId="39" xfId="0" applyFont="1" applyFill="1" applyBorder="1" applyAlignment="1" applyProtection="1">
      <alignment horizontal="center"/>
      <protection locked="0"/>
    </xf>
    <xf numFmtId="0" fontId="27" fillId="2" borderId="33" xfId="0" applyFont="1" applyFill="1" applyBorder="1" applyAlignment="1" applyProtection="1">
      <alignment horizontal="left"/>
      <protection locked="0"/>
    </xf>
    <xf numFmtId="0" fontId="27" fillId="2" borderId="34" xfId="0" applyFont="1" applyFill="1" applyBorder="1" applyAlignment="1" applyProtection="1">
      <alignment horizontal="left"/>
      <protection locked="0"/>
    </xf>
    <xf numFmtId="0" fontId="27" fillId="2" borderId="20" xfId="0" applyFont="1" applyFill="1" applyBorder="1" applyAlignment="1" applyProtection="1">
      <alignment horizontal="left"/>
      <protection locked="0"/>
    </xf>
    <xf numFmtId="0" fontId="24" fillId="2" borderId="13" xfId="1" applyFont="1" applyFill="1" applyBorder="1" applyAlignment="1" applyProtection="1">
      <alignment horizontal="center"/>
      <protection locked="0"/>
    </xf>
    <xf numFmtId="0" fontId="24" fillId="2" borderId="13" xfId="0" applyFont="1" applyFill="1" applyBorder="1" applyAlignment="1" applyProtection="1">
      <alignment horizontal="center"/>
      <protection locked="0"/>
    </xf>
    <xf numFmtId="0" fontId="24" fillId="2" borderId="17" xfId="0" applyFont="1" applyFill="1" applyBorder="1" applyAlignment="1" applyProtection="1">
      <alignment horizontal="center"/>
      <protection locked="0"/>
    </xf>
    <xf numFmtId="10" fontId="0" fillId="5" borderId="17" xfId="0" applyNumberFormat="1" applyFill="1" applyBorder="1" applyAlignment="1" applyProtection="1">
      <alignment horizontal="center"/>
      <protection locked="0"/>
    </xf>
    <xf numFmtId="10" fontId="0" fillId="5" borderId="13" xfId="0" applyNumberFormat="1" applyFill="1" applyBorder="1" applyAlignment="1" applyProtection="1">
      <alignment horizontal="center"/>
      <protection locked="0"/>
    </xf>
    <xf numFmtId="0" fontId="2" fillId="5" borderId="47" xfId="0" applyFont="1" applyFill="1" applyBorder="1" applyAlignment="1" applyProtection="1">
      <alignment horizontal="center"/>
    </xf>
    <xf numFmtId="0" fontId="1" fillId="5" borderId="13" xfId="0" applyFont="1" applyFill="1" applyBorder="1" applyAlignment="1" applyProtection="1">
      <alignment horizontal="center"/>
      <protection locked="0"/>
    </xf>
    <xf numFmtId="0" fontId="5" fillId="5" borderId="45" xfId="0" applyFont="1" applyFill="1" applyBorder="1" applyAlignment="1" applyProtection="1">
      <alignment horizontal="center" wrapText="1"/>
    </xf>
    <xf numFmtId="0" fontId="5" fillId="5" borderId="46" xfId="0" applyFont="1" applyFill="1" applyBorder="1" applyAlignment="1" applyProtection="1">
      <alignment horizontal="center" wrapText="1"/>
    </xf>
    <xf numFmtId="0" fontId="5" fillId="5" borderId="53" xfId="0" applyFont="1" applyFill="1" applyBorder="1" applyAlignment="1" applyProtection="1">
      <alignment horizontal="center" wrapText="1"/>
    </xf>
    <xf numFmtId="0" fontId="2" fillId="5" borderId="27" xfId="0" applyFont="1" applyFill="1" applyBorder="1" applyAlignment="1" applyProtection="1">
      <alignment horizontal="center"/>
    </xf>
    <xf numFmtId="0" fontId="2" fillId="5" borderId="23" xfId="0" applyFont="1" applyFill="1" applyBorder="1" applyAlignment="1" applyProtection="1">
      <alignment horizontal="center"/>
    </xf>
    <xf numFmtId="0" fontId="15" fillId="2" borderId="39" xfId="0" applyFont="1" applyFill="1" applyBorder="1" applyAlignment="1" applyProtection="1">
      <protection locked="0"/>
    </xf>
    <xf numFmtId="0" fontId="14" fillId="0" borderId="33" xfId="0" applyFont="1" applyFill="1" applyBorder="1" applyAlignment="1" applyProtection="1">
      <alignment horizontal="center"/>
    </xf>
    <xf numFmtId="0" fontId="14" fillId="0" borderId="34" xfId="0" applyFont="1" applyFill="1" applyBorder="1" applyAlignment="1" applyProtection="1">
      <alignment horizontal="center"/>
    </xf>
    <xf numFmtId="0" fontId="15" fillId="0" borderId="12" xfId="0" applyFont="1" applyFill="1" applyBorder="1" applyAlignment="1" applyProtection="1">
      <alignment horizontal="center"/>
    </xf>
    <xf numFmtId="0" fontId="15" fillId="0" borderId="17" xfId="0" applyFont="1" applyFill="1" applyBorder="1" applyAlignment="1" applyProtection="1">
      <alignment horizontal="center"/>
    </xf>
    <xf numFmtId="0" fontId="15" fillId="2" borderId="12" xfId="0" applyFont="1" applyFill="1" applyBorder="1" applyAlignment="1" applyProtection="1">
      <alignment horizontal="center"/>
    </xf>
    <xf numFmtId="0" fontId="15" fillId="2" borderId="17" xfId="0" applyFont="1" applyFill="1" applyBorder="1" applyAlignment="1" applyProtection="1">
      <alignment horizontal="center"/>
    </xf>
    <xf numFmtId="0" fontId="27" fillId="2" borderId="39" xfId="0" applyFont="1" applyFill="1" applyBorder="1" applyAlignment="1" applyProtection="1">
      <alignment horizontal="left"/>
      <protection locked="0"/>
    </xf>
    <xf numFmtId="0" fontId="27" fillId="2" borderId="13" xfId="0" applyFont="1" applyFill="1" applyBorder="1" applyAlignment="1" applyProtection="1">
      <alignment horizontal="left"/>
      <protection locked="0"/>
    </xf>
    <xf numFmtId="0" fontId="27" fillId="2" borderId="38" xfId="0" applyFont="1" applyFill="1" applyBorder="1" applyAlignment="1" applyProtection="1">
      <alignment horizontal="left"/>
      <protection locked="0"/>
    </xf>
    <xf numFmtId="0" fontId="11" fillId="2" borderId="41" xfId="0" applyFont="1" applyFill="1" applyBorder="1" applyAlignment="1" applyProtection="1">
      <alignment horizontal="center"/>
      <protection locked="0"/>
    </xf>
    <xf numFmtId="0" fontId="11" fillId="2" borderId="27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10" fontId="16" fillId="5" borderId="13" xfId="490" applyNumberFormat="1" applyFont="1" applyFill="1" applyBorder="1" applyAlignment="1" applyProtection="1">
      <alignment horizontal="center"/>
    </xf>
    <xf numFmtId="10" fontId="16" fillId="5" borderId="17" xfId="490" applyNumberFormat="1" applyFont="1" applyFill="1" applyBorder="1" applyAlignment="1" applyProtection="1">
      <alignment horizontal="center"/>
    </xf>
    <xf numFmtId="0" fontId="4" fillId="0" borderId="31" xfId="0" applyFont="1" applyBorder="1" applyAlignment="1" applyProtection="1">
      <alignment horizontal="center"/>
      <protection locked="0"/>
    </xf>
    <xf numFmtId="0" fontId="0" fillId="2" borderId="41" xfId="0" applyFont="1" applyFill="1" applyBorder="1" applyAlignment="1" applyProtection="1">
      <alignment horizontal="center"/>
      <protection locked="0"/>
    </xf>
    <xf numFmtId="0" fontId="14" fillId="0" borderId="31" xfId="0" applyFont="1" applyFill="1" applyBorder="1" applyAlignment="1" applyProtection="1">
      <alignment horizontal="center"/>
    </xf>
    <xf numFmtId="0" fontId="14" fillId="0" borderId="32" xfId="0" applyFont="1" applyFill="1" applyBorder="1" applyAlignment="1" applyProtection="1">
      <alignment horizontal="center"/>
    </xf>
    <xf numFmtId="0" fontId="13" fillId="5" borderId="42" xfId="0" applyFont="1" applyFill="1" applyBorder="1" applyAlignment="1" applyProtection="1">
      <alignment horizontal="center" vertical="center" wrapText="1"/>
    </xf>
    <xf numFmtId="0" fontId="13" fillId="5" borderId="48" xfId="0" applyFont="1" applyFill="1" applyBorder="1" applyAlignment="1" applyProtection="1">
      <alignment horizontal="center" vertical="center" wrapText="1"/>
    </xf>
    <xf numFmtId="0" fontId="15" fillId="0" borderId="49" xfId="0" applyFont="1" applyFill="1" applyBorder="1" applyAlignment="1" applyProtection="1">
      <protection locked="0"/>
    </xf>
    <xf numFmtId="0" fontId="15" fillId="0" borderId="50" xfId="0" applyFont="1" applyFill="1" applyBorder="1" applyAlignment="1" applyProtection="1">
      <protection locked="0"/>
    </xf>
    <xf numFmtId="0" fontId="15" fillId="0" borderId="51" xfId="0" applyFont="1" applyFill="1" applyBorder="1" applyAlignment="1" applyProtection="1">
      <protection locked="0"/>
    </xf>
    <xf numFmtId="0" fontId="14" fillId="2" borderId="24" xfId="0" applyFont="1" applyFill="1" applyBorder="1" applyAlignment="1" applyProtection="1">
      <alignment horizontal="center"/>
      <protection locked="0"/>
    </xf>
    <xf numFmtId="0" fontId="0" fillId="2" borderId="23" xfId="0" applyFont="1" applyFill="1" applyBorder="1" applyAlignment="1" applyProtection="1">
      <alignment horizontal="center"/>
      <protection locked="0"/>
    </xf>
    <xf numFmtId="0" fontId="15" fillId="0" borderId="10" xfId="0" applyFont="1" applyFill="1" applyBorder="1" applyAlignment="1" applyProtection="1">
      <alignment horizontal="center"/>
    </xf>
    <xf numFmtId="0" fontId="15" fillId="0" borderId="16" xfId="0" applyFont="1" applyFill="1" applyBorder="1" applyAlignment="1" applyProtection="1">
      <alignment horizontal="center"/>
    </xf>
    <xf numFmtId="10" fontId="10" fillId="5" borderId="11" xfId="0" applyNumberFormat="1" applyFont="1" applyFill="1" applyBorder="1" applyAlignment="1" applyProtection="1">
      <alignment horizontal="center"/>
      <protection locked="0"/>
    </xf>
    <xf numFmtId="0" fontId="22" fillId="5" borderId="64" xfId="0" applyFont="1" applyFill="1" applyBorder="1" applyAlignment="1" applyProtection="1">
      <alignment horizontal="center"/>
    </xf>
    <xf numFmtId="0" fontId="22" fillId="5" borderId="13" xfId="0" applyFont="1" applyFill="1" applyBorder="1" applyAlignment="1" applyProtection="1">
      <alignment horizontal="center"/>
    </xf>
    <xf numFmtId="0" fontId="2" fillId="5" borderId="13" xfId="0" applyFont="1" applyFill="1" applyBorder="1" applyAlignment="1" applyProtection="1">
      <alignment horizontal="center"/>
    </xf>
    <xf numFmtId="10" fontId="10" fillId="5" borderId="27" xfId="0" applyNumberFormat="1" applyFont="1" applyFill="1" applyBorder="1" applyAlignment="1" applyProtection="1">
      <alignment horizontal="center"/>
      <protection locked="0"/>
    </xf>
    <xf numFmtId="10" fontId="10" fillId="5" borderId="40" xfId="0" applyNumberFormat="1" applyFont="1" applyFill="1" applyBorder="1" applyAlignment="1" applyProtection="1">
      <alignment horizontal="center"/>
      <protection locked="0"/>
    </xf>
    <xf numFmtId="10" fontId="10" fillId="5" borderId="41" xfId="0" applyNumberFormat="1" applyFont="1" applyFill="1" applyBorder="1" applyAlignment="1" applyProtection="1">
      <alignment horizontal="center"/>
      <protection locked="0"/>
    </xf>
    <xf numFmtId="0" fontId="2" fillId="5" borderId="15" xfId="0" applyFont="1" applyFill="1" applyBorder="1" applyAlignment="1" applyProtection="1">
      <alignment horizontal="center"/>
      <protection locked="0"/>
    </xf>
    <xf numFmtId="0" fontId="2" fillId="5" borderId="11" xfId="0" applyFont="1" applyFill="1" applyBorder="1" applyAlignment="1" applyProtection="1">
      <alignment horizontal="center"/>
      <protection locked="0"/>
    </xf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" xfId="490" builtinId="5"/>
    <cellStyle name="Porcentaje 2" xfId="488"/>
    <cellStyle name="Porcentaje 3" xfId="4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4.5048014416524632E-2"/>
          <c:y val="5.335748031496064E-2"/>
          <c:w val="0.9427430093209056"/>
          <c:h val="0.61181434599156093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5E-2"/>
                  <c:y val="8.01909428434319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8E-2"/>
                  <c:y val="7.446301835461541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'ABRIL 2022'!$B$66:$C$77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2022'!$D$66:$D$77</c:f>
              <c:numCache>
                <c:formatCode>General</c:formatCode>
                <c:ptCount val="12"/>
                <c:pt idx="0">
                  <c:v>43</c:v>
                </c:pt>
                <c:pt idx="1">
                  <c:v>45</c:v>
                </c:pt>
                <c:pt idx="2">
                  <c:v>35</c:v>
                </c:pt>
                <c:pt idx="3">
                  <c:v>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'ABRIL 2022'!$B$66:$C$77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2022'!$E$66:$E$77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046400"/>
        <c:axId val="107047936"/>
      </c:lineChart>
      <c:catAx>
        <c:axId val="1070464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7936"/>
        <c:crosses val="autoZero"/>
        <c:auto val="1"/>
        <c:lblAlgn val="ctr"/>
        <c:lblOffset val="100"/>
        <c:noMultiLvlLbl val="0"/>
      </c:catAx>
      <c:valAx>
        <c:axId val="10704793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640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35" l="0.70866141732283494" r="0.70866141732283494" t="0.74803149606299235" header="0.31496062992126006" footer="0.31496062992126006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28E-2"/>
          <c:y val="5.5555555555555525E-2"/>
          <c:w val="0.91511936339522548"/>
          <c:h val="0.6349206349206351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'ABRIL 2022'!$B$82:$B$93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2022'!$C$82:$C$93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92E-3"/>
                  <c:y val="2.789214655624665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'ABRIL 2022'!$B$82:$B$93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2022'!$D$82:$D$93</c:f>
              <c:numCache>
                <c:formatCode>General</c:formatCode>
                <c:ptCount val="12"/>
                <c:pt idx="0">
                  <c:v>2168</c:v>
                </c:pt>
                <c:pt idx="1">
                  <c:v>2939</c:v>
                </c:pt>
                <c:pt idx="2">
                  <c:v>3137</c:v>
                </c:pt>
                <c:pt idx="3">
                  <c:v>2566</c:v>
                </c:pt>
                <c:pt idx="4">
                  <c:v>3462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'ABRIL 2022'!$B$82:$B$93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2022'!$E$82:$E$93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289344"/>
        <c:axId val="99299328"/>
      </c:barChart>
      <c:catAx>
        <c:axId val="992893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99328"/>
        <c:crosses val="autoZero"/>
        <c:auto val="1"/>
        <c:lblAlgn val="ctr"/>
        <c:lblOffset val="100"/>
        <c:noMultiLvlLbl val="0"/>
      </c:catAx>
      <c:valAx>
        <c:axId val="992993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8934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8E-2"/>
          <c:y val="5.5776892430278883E-2"/>
          <c:w val="0.91924629878869468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'ABRIL 2022'!$B$102:$B$113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2022'!$C$102:$C$113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5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7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898E-2"/>
                  <c:y val="-6.75477191291376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26E-2"/>
                  <c:y val="6.75477191291377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8E-2"/>
                  <c:y val="7.274369752368671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'ABRIL 2022'!$B$102:$B$113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2022'!$D$102:$D$113</c:f>
              <c:numCache>
                <c:formatCode>0.00%</c:formatCode>
                <c:ptCount val="12"/>
                <c:pt idx="0">
                  <c:v>0.89070000000000005</c:v>
                </c:pt>
                <c:pt idx="1">
                  <c:v>0.93640000000000001</c:v>
                </c:pt>
                <c:pt idx="2">
                  <c:v>0.94610000000000005</c:v>
                </c:pt>
                <c:pt idx="3">
                  <c:v>0.93259999999999998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'ABRIL 2022'!$B$102:$B$113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2022'!$E$102:$E$113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450240"/>
        <c:axId val="99456128"/>
      </c:lineChart>
      <c:catAx>
        <c:axId val="994502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6128"/>
        <c:crosses val="autoZero"/>
        <c:auto val="1"/>
        <c:lblAlgn val="ctr"/>
        <c:lblOffset val="100"/>
        <c:noMultiLvlLbl val="0"/>
      </c:catAx>
      <c:valAx>
        <c:axId val="994561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024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26E-2"/>
          <c:y val="6.0085836909871272E-2"/>
          <c:w val="0.924822695035461"/>
          <c:h val="0.6051502145922749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'ABRIL 2022'!$B$120:$B$131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2022'!$C$120:$C$131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18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'ABRIL 2022'!$B$120:$B$131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2022'!$D$120:$D$131</c:f>
              <c:numCache>
                <c:formatCode>General</c:formatCode>
                <c:ptCount val="12"/>
                <c:pt idx="0">
                  <c:v>237</c:v>
                </c:pt>
                <c:pt idx="1">
                  <c:v>187</c:v>
                </c:pt>
                <c:pt idx="2">
                  <c:v>168</c:v>
                </c:pt>
                <c:pt idx="3">
                  <c:v>173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'ABRIL 2022'!$B$120:$B$131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2022'!$E$120:$E$131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29088"/>
        <c:axId val="99530624"/>
      </c:barChart>
      <c:catAx>
        <c:axId val="995290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30624"/>
        <c:crosses val="autoZero"/>
        <c:auto val="1"/>
        <c:lblAlgn val="ctr"/>
        <c:lblOffset val="100"/>
        <c:noMultiLvlLbl val="0"/>
      </c:catAx>
      <c:valAx>
        <c:axId val="995306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2908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87E-2"/>
          <c:y val="5.737704918032787E-2"/>
          <c:w val="0.92101551480959121"/>
          <c:h val="0.6229508196721316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'ABRIL 2022'!$B$137:$B$148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2022'!$C$137:$C$148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737E-18"/>
                  <c:y val="3.389830508474578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'ABRIL 2022'!$B$137:$B$148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2022'!$D$137:$D$148</c:f>
              <c:numCache>
                <c:formatCode>General</c:formatCode>
                <c:ptCount val="12"/>
                <c:pt idx="0">
                  <c:v>2168</c:v>
                </c:pt>
                <c:pt idx="1">
                  <c:v>2933</c:v>
                </c:pt>
                <c:pt idx="2">
                  <c:v>3134</c:v>
                </c:pt>
                <c:pt idx="3">
                  <c:v>2561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'ABRIL 2022'!$B$137:$B$148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2022'!$E$137:$E$148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82720"/>
        <c:axId val="99584256"/>
      </c:barChart>
      <c:catAx>
        <c:axId val="995827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4256"/>
        <c:crosses val="autoZero"/>
        <c:auto val="1"/>
        <c:lblAlgn val="ctr"/>
        <c:lblOffset val="100"/>
        <c:noMultiLvlLbl val="0"/>
      </c:catAx>
      <c:valAx>
        <c:axId val="995842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272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71E-2"/>
          <c:y val="5.8333333333333369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'ABRIL 2022'!$B$155:$B$166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2022'!$C$155:$C$166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25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9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9E-2"/>
                  <c:y val="-7.720739342791188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7E-3"/>
                  <c:y val="-2.20385674931129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2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64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'ABRIL 2022'!$B$155:$B$166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2022'!$D$155:$D$166</c:f>
              <c:numCache>
                <c:formatCode>General</c:formatCode>
                <c:ptCount val="12"/>
                <c:pt idx="0">
                  <c:v>1978</c:v>
                </c:pt>
                <c:pt idx="1">
                  <c:v>2648</c:v>
                </c:pt>
                <c:pt idx="2">
                  <c:v>2782</c:v>
                </c:pt>
                <c:pt idx="3">
                  <c:v>2319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'ABRIL 2022'!$B$155:$B$166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2022'!$E$155:$E$166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9364864"/>
        <c:axId val="99366400"/>
      </c:lineChart>
      <c:catAx>
        <c:axId val="993648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6400"/>
        <c:crosses val="autoZero"/>
        <c:auto val="1"/>
        <c:lblAlgn val="ctr"/>
        <c:lblOffset val="100"/>
        <c:noMultiLvlLbl val="0"/>
      </c:catAx>
      <c:valAx>
        <c:axId val="993664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486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9E-2"/>
          <c:y val="2.3860828372063249E-2"/>
          <c:w val="0.98420917130581609"/>
          <c:h val="0.85438032136226838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4.9385793336342527E-2"/>
                  <c:y val="-4.474905575827409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5.770330184341934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8E-2"/>
                  <c:y val="0.19351369275587768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51E-4"/>
                  <c:y val="9.8112753863728655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3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4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'ABRIL 2022'!$B$307:$B$312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'ABRIL 2022'!$F$307:$F$312</c:f>
              <c:numCache>
                <c:formatCode>General</c:formatCode>
                <c:ptCount val="6"/>
                <c:pt idx="0">
                  <c:v>5</c:v>
                </c:pt>
                <c:pt idx="1">
                  <c:v>7512</c:v>
                </c:pt>
                <c:pt idx="2">
                  <c:v>0</c:v>
                </c:pt>
                <c:pt idx="3">
                  <c:v>0</c:v>
                </c:pt>
                <c:pt idx="4">
                  <c:v>3284</c:v>
                </c:pt>
                <c:pt idx="5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20578480546873965"/>
          <c:y val="0.90442830601491031"/>
          <c:w val="0.60976911093266772"/>
          <c:h val="6.2913874644546203E-2"/>
        </c:manualLayout>
      </c:layout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79E-2"/>
          <c:y val="3.2558139534883734E-2"/>
          <c:w val="0.91133720930232531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'ABRIL 2022'!$B$234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'ABRIL 2022'!$F$234</c:f>
              <c:numCache>
                <c:formatCode>0</c:formatCode>
                <c:ptCount val="1"/>
                <c:pt idx="0">
                  <c:v>3020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'ABRIL 2022'!$B$235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'ABRIL 2022'!$F$235</c:f>
              <c:numCache>
                <c:formatCode>0</c:formatCode>
                <c:ptCount val="1"/>
                <c:pt idx="0">
                  <c:v>2666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'ABRIL 2022'!$B$236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'ABRIL 2022'!$F$236</c:f>
              <c:numCache>
                <c:formatCode>0</c:formatCode>
                <c:ptCount val="1"/>
                <c:pt idx="0">
                  <c:v>2592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'ABRIL 2022'!$B$237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'ABRIL 2022'!$F$237</c:f>
              <c:numCache>
                <c:formatCode>0</c:formatCode>
                <c:ptCount val="1"/>
                <c:pt idx="0">
                  <c:v>3082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'ABRIL 2022'!$B$238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'ABRIL 2022'!$F$238</c:f>
              <c:numCache>
                <c:formatCode>0</c:formatCode>
                <c:ptCount val="1"/>
                <c:pt idx="0">
                  <c:v>851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'ABRIL 2022'!$B$239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9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'ABRIL 2022'!$F$239</c:f>
              <c:numCache>
                <c:formatCode>0</c:formatCode>
                <c:ptCount val="1"/>
                <c:pt idx="0">
                  <c:v>960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'ABRIL 2022'!$B$240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'ABRIL 2022'!$F$240</c:f>
              <c:numCache>
                <c:formatCode>0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'ABRIL 2022'!$B$241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'ABRIL 2022'!$F$241</c:f>
              <c:numCache>
                <c:formatCode>0</c:formatCode>
                <c:ptCount val="1"/>
                <c:pt idx="0">
                  <c:v>4332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'ABRIL 2022'!$B$242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'ABRIL 2022'!$F$242</c:f>
              <c:numCache>
                <c:formatCode>0</c:formatCode>
                <c:ptCount val="1"/>
                <c:pt idx="0">
                  <c:v>408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'ABRIL 2022'!$B$243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'ABRIL 2022'!$F$243</c:f>
              <c:numCache>
                <c:formatCode>0</c:formatCode>
                <c:ptCount val="1"/>
                <c:pt idx="0">
                  <c:v>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'ABRIL 2022'!$B$244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'ABRIL 2022'!$F$244</c:f>
              <c:numCache>
                <c:formatCode>0</c:formatCode>
                <c:ptCount val="1"/>
                <c:pt idx="0">
                  <c:v>681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'ABRIL 2022'!$B$245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'ABRIL 2022'!$F$245</c:f>
              <c:numCache>
                <c:formatCode>0</c:formatCode>
                <c:ptCount val="1"/>
                <c:pt idx="0">
                  <c:v>516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'ABRIL 2022'!$B$246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'ABRIL 2022'!$F$246</c:f>
              <c:numCache>
                <c:formatCode>0</c:formatCode>
                <c:ptCount val="1"/>
                <c:pt idx="0">
                  <c:v>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'ABRIL 2022'!$B$247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'ABRIL 2022'!$F$247</c:f>
              <c:numCache>
                <c:formatCode>0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'ABRIL 2022'!$B$248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'ABRIL 2022'!$F$248</c:f>
              <c:numCache>
                <c:formatCode>0</c:formatCode>
                <c:ptCount val="1"/>
                <c:pt idx="0">
                  <c:v>673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'ABRIL 2022'!$B$250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'ABRIL 2022'!$F$250</c:f>
              <c:numCache>
                <c:formatCode>0</c:formatCode>
                <c:ptCount val="1"/>
                <c:pt idx="0">
                  <c:v>794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'ABRIL 2022'!$B$251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'ABRIL 2022'!$F$251</c:f>
              <c:numCache>
                <c:formatCode>0</c:formatCode>
                <c:ptCount val="1"/>
                <c:pt idx="0">
                  <c:v>3359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'ABRIL 2022'!$B$252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'ABRIL 2022'!$F$252</c:f>
              <c:numCache>
                <c:formatCode>0</c:formatCode>
                <c:ptCount val="1"/>
                <c:pt idx="0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'ABRIL 2022'!$B$253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'ABRIL 2022'!$F$253</c:f>
              <c:numCache>
                <c:formatCode>0</c:formatCode>
                <c:ptCount val="1"/>
                <c:pt idx="0">
                  <c:v>7164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'ABRIL 2022'!$B$254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'ABRIL 2022'!$F$254</c:f>
              <c:numCache>
                <c:formatCode>0</c:formatCode>
                <c:ptCount val="1"/>
                <c:pt idx="0">
                  <c:v>255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'ABRIL 2022'!$B$255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'ABRIL 2022'!$F$255</c:f>
              <c:numCache>
                <c:formatCode>0</c:formatCode>
                <c:ptCount val="1"/>
                <c:pt idx="0">
                  <c:v>794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00918784"/>
        <c:axId val="100920320"/>
      </c:barChart>
      <c:catAx>
        <c:axId val="100918784"/>
        <c:scaling>
          <c:orientation val="minMax"/>
        </c:scaling>
        <c:delete val="1"/>
        <c:axPos val="b"/>
        <c:majorTickMark val="out"/>
        <c:minorTickMark val="none"/>
        <c:tickLblPos val="nextTo"/>
        <c:crossAx val="100920320"/>
        <c:crosses val="autoZero"/>
        <c:auto val="1"/>
        <c:lblAlgn val="ctr"/>
        <c:lblOffset val="100"/>
        <c:noMultiLvlLbl val="0"/>
      </c:catAx>
      <c:valAx>
        <c:axId val="100920320"/>
        <c:scaling>
          <c:orientation val="minMax"/>
        </c:scaling>
        <c:delete val="0"/>
        <c:axPos val="l"/>
        <c:numFmt formatCode="0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0918784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8E-2"/>
          <c:y val="0.71075431850088544"/>
          <c:w val="0.94106375511200613"/>
          <c:h val="0.24827833730086077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'ABRIL 2022'!$B$189:$B$196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'ABRIL 2022'!$C$189:$C$196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'ABRIL 2022'!$B$189:$B$196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'ABRIL 2022'!$D$189:$D$196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'ABRIL 2022'!$B$189:$B$196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'ABRIL 2022'!$E$189:$E$196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'ABRIL 2022'!$B$189:$B$196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'ABRIL 2022'!$F$189:$F$196</c:f>
              <c:numCache>
                <c:formatCode>General</c:formatCode>
                <c:ptCount val="8"/>
                <c:pt idx="0">
                  <c:v>3</c:v>
                </c:pt>
                <c:pt idx="1">
                  <c:v>0</c:v>
                </c:pt>
                <c:pt idx="2">
                  <c:v>0</c:v>
                </c:pt>
                <c:pt idx="3">
                  <c:v>2440</c:v>
                </c:pt>
                <c:pt idx="4">
                  <c:v>54</c:v>
                </c:pt>
                <c:pt idx="5">
                  <c:v>113</c:v>
                </c:pt>
                <c:pt idx="6">
                  <c:v>0</c:v>
                </c:pt>
                <c:pt idx="7">
                  <c:v>8201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'ABRIL 2022'!$B$189:$B$196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'ABRIL 2022'!$G$189:$G$196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8181248"/>
        <c:axId val="48182784"/>
      </c:barChart>
      <c:catAx>
        <c:axId val="4818124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2784"/>
        <c:crosses val="autoZero"/>
        <c:auto val="1"/>
        <c:lblAlgn val="ctr"/>
        <c:lblOffset val="100"/>
        <c:noMultiLvlLbl val="0"/>
      </c:catAx>
      <c:valAx>
        <c:axId val="481827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1248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b="1"/>
              <a:t>TIPO DOCUMENTAL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'ABRIL 2022'!$B$333</c:f>
              <c:strCache>
                <c:ptCount val="1"/>
                <c:pt idx="0">
                  <c:v>PROCESOS JUDICIALES Y TUTELAS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'ABRIL 2022'!$C$333:$G$333</c:f>
              <c:numCache>
                <c:formatCode>General</c:formatCode>
                <c:ptCount val="5"/>
                <c:pt idx="3">
                  <c:v>852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873-49DA-8D48-5EA720F0D20A}"/>
            </c:ext>
          </c:extLst>
        </c:ser>
        <c:ser>
          <c:idx val="1"/>
          <c:order val="1"/>
          <c:tx>
            <c:strRef>
              <c:f>'ABRIL 2022'!$B$334</c:f>
              <c:strCache>
                <c:ptCount val="1"/>
                <c:pt idx="0">
                  <c:v>ENTES DE CONTROL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'ABRIL 2022'!$C$334:$G$334</c:f>
              <c:numCache>
                <c:formatCode>General</c:formatCode>
                <c:ptCount val="5"/>
                <c:pt idx="3">
                  <c:v>216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873-49DA-8D48-5EA720F0D20A}"/>
            </c:ext>
          </c:extLst>
        </c:ser>
        <c:ser>
          <c:idx val="2"/>
          <c:order val="2"/>
          <c:tx>
            <c:strRef>
              <c:f>'ABRIL 2022'!$B$335</c:f>
              <c:strCache>
                <c:ptCount val="1"/>
                <c:pt idx="0">
                  <c:v>DERECHOS DE PETICION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'ABRIL 2022'!$C$335:$G$335</c:f>
              <c:numCache>
                <c:formatCode>General</c:formatCode>
                <c:ptCount val="5"/>
                <c:pt idx="3">
                  <c:v>9742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873-49DA-8D48-5EA720F0D2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29"/>
        <c:overlap val="-27"/>
        <c:axId val="946289408"/>
        <c:axId val="946286912"/>
      </c:barChart>
      <c:catAx>
        <c:axId val="946289408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46286912"/>
        <c:crosses val="autoZero"/>
        <c:auto val="1"/>
        <c:lblAlgn val="ctr"/>
        <c:lblOffset val="100"/>
        <c:noMultiLvlLbl val="0"/>
      </c:catAx>
      <c:valAx>
        <c:axId val="9462869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46289408"/>
        <c:crosses val="autoZero"/>
        <c:crossBetween val="between"/>
      </c:valAx>
      <c:spPr>
        <a:solidFill>
          <a:schemeClr val="accent5">
            <a:lumMod val="20000"/>
            <a:lumOff val="80000"/>
          </a:schemeClr>
        </a:solidFill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0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jpe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/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SACV2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 Y GESTION 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SACV2 2022</a:t>
          </a:r>
        </a:p>
        <a:p>
          <a:pPr algn="ctr"/>
          <a:endParaRPr lang="es-CO" sz="1400" b="1" baseline="0">
            <a:latin typeface="Arial" pitchFamily="34" charset="0"/>
            <a:cs typeface="Arial" pitchFamily="34" charset="0"/>
          </a:endParaRP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>
          <a:grpSpLocks/>
        </xdr:cNvGrpSpPr>
      </xdr:nvGrpSpPr>
      <xdr:grpSpPr bwMode="auto">
        <a:xfrm>
          <a:off x="129608" y="2163196"/>
          <a:ext cx="2742180" cy="275884"/>
          <a:chOff x="31" y="143"/>
          <a:chExt cx="304" cy="20"/>
        </a:xfrm>
      </xdr:grpSpPr>
      <xdr:sp macro="" textlink="">
        <xdr:nvSpPr>
          <xdr:cNvPr id="96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</a:t>
            </a: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GENERAL</a:t>
            </a:r>
          </a:p>
        </xdr:txBody>
      </xdr:sp>
      <xdr:sp macro="" textlink=""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>
          <a:grpSpLocks/>
        </xdr:cNvGrpSpPr>
      </xdr:nvGrpSpPr>
      <xdr:grpSpPr bwMode="auto">
        <a:xfrm>
          <a:off x="120083" y="4785632"/>
          <a:ext cx="5155066" cy="247310"/>
          <a:chOff x="32" y="141"/>
          <a:chExt cx="272" cy="23"/>
        </a:xfrm>
      </xdr:grpSpPr>
      <xdr:sp macro="" textlink="">
        <xdr:nvSpPr>
          <xdr:cNvPr id="102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/>
        <xdr:cNvGrpSpPr>
          <a:grpSpLocks/>
        </xdr:cNvGrpSpPr>
      </xdr:nvGrpSpPr>
      <xdr:grpSpPr bwMode="auto">
        <a:xfrm>
          <a:off x="139133" y="10010775"/>
          <a:ext cx="5126491" cy="251392"/>
          <a:chOff x="32" y="141"/>
          <a:chExt cx="272" cy="23"/>
        </a:xfrm>
      </xdr:grpSpPr>
      <xdr:sp macro="" textlink="">
        <xdr:nvSpPr>
          <xdr:cNvPr id="28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 INFORMACIÓN USO Y APROPIACIÓN DEL SISTEMA</a:t>
            </a:r>
          </a:p>
        </xdr:txBody>
      </xdr:sp>
      <xdr:sp macro="" textlink=""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/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/>
        </xdr:cNvPr>
        <xdr:cNvSpPr/>
      </xdr:nvSpPr>
      <xdr:spPr>
        <a:xfrm>
          <a:off x="2065338" y="14136688"/>
          <a:ext cx="1165225" cy="32702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/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/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139</xdr:row>
      <xdr:rowOff>158404</xdr:rowOff>
    </xdr:from>
    <xdr:to>
      <xdr:col>9</xdr:col>
      <xdr:colOff>10214</xdr:colOff>
      <xdr:row>142</xdr:row>
      <xdr:rowOff>47280</xdr:rowOff>
    </xdr:to>
    <xdr:sp macro="" textlink="">
      <xdr:nvSpPr>
        <xdr:cNvPr id="35" name="34 Flecha derecha">
          <a:extLst/>
        </xdr:cNvPr>
        <xdr:cNvSpPr/>
      </xdr:nvSpPr>
      <xdr:spPr>
        <a:xfrm>
          <a:off x="2889939" y="23320029"/>
          <a:ext cx="771525" cy="36512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/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/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/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/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/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/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/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/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68871</xdr:colOff>
      <xdr:row>229</xdr:row>
      <xdr:rowOff>25514</xdr:rowOff>
    </xdr:from>
    <xdr:to>
      <xdr:col>29</xdr:col>
      <xdr:colOff>17009</xdr:colOff>
      <xdr:row>229</xdr:row>
      <xdr:rowOff>67857</xdr:rowOff>
    </xdr:to>
    <xdr:cxnSp macro="">
      <xdr:nvCxnSpPr>
        <xdr:cNvPr id="61" name="60 Conector recto">
          <a:extLst/>
        </xdr:cNvPr>
        <xdr:cNvCxnSpPr/>
      </xdr:nvCxnSpPr>
      <xdr:spPr>
        <a:xfrm flipV="1">
          <a:off x="179429" y="38678304"/>
          <a:ext cx="11225058" cy="4234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30327</xdr:colOff>
      <xdr:row>282</xdr:row>
      <xdr:rowOff>27813</xdr:rowOff>
    </xdr:from>
    <xdr:to>
      <xdr:col>29</xdr:col>
      <xdr:colOff>0</xdr:colOff>
      <xdr:row>282</xdr:row>
      <xdr:rowOff>42522</xdr:rowOff>
    </xdr:to>
    <xdr:cxnSp macro="">
      <xdr:nvCxnSpPr>
        <xdr:cNvPr id="67" name="66 Conector recto">
          <a:extLst/>
        </xdr:cNvPr>
        <xdr:cNvCxnSpPr/>
      </xdr:nvCxnSpPr>
      <xdr:spPr>
        <a:xfrm>
          <a:off x="140885" y="48384197"/>
          <a:ext cx="11246593" cy="14709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307</xdr:row>
      <xdr:rowOff>38100</xdr:rowOff>
    </xdr:from>
    <xdr:to>
      <xdr:col>11</xdr:col>
      <xdr:colOff>9525</xdr:colOff>
      <xdr:row>309</xdr:row>
      <xdr:rowOff>85725</xdr:rowOff>
    </xdr:to>
    <xdr:sp macro="" textlink="">
      <xdr:nvSpPr>
        <xdr:cNvPr id="75" name="74 Flecha derecha">
          <a:extLst/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301</xdr:row>
      <xdr:rowOff>104775</xdr:rowOff>
    </xdr:from>
    <xdr:to>
      <xdr:col>28</xdr:col>
      <xdr:colOff>142875</xdr:colOff>
      <xdr:row>315</xdr:row>
      <xdr:rowOff>133350</xdr:rowOff>
    </xdr:to>
    <xdr:graphicFrame macro="">
      <xdr:nvGraphicFramePr>
        <xdr:cNvPr id="66751208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7</xdr:col>
      <xdr:colOff>306161</xdr:colOff>
      <xdr:row>238</xdr:row>
      <xdr:rowOff>0</xdr:rowOff>
    </xdr:from>
    <xdr:to>
      <xdr:col>10</xdr:col>
      <xdr:colOff>360249</xdr:colOff>
      <xdr:row>239</xdr:row>
      <xdr:rowOff>85726</xdr:rowOff>
    </xdr:to>
    <xdr:sp macro="" textlink="">
      <xdr:nvSpPr>
        <xdr:cNvPr id="76" name="75 Flecha derecha">
          <a:extLst/>
        </xdr:cNvPr>
        <xdr:cNvSpPr/>
      </xdr:nvSpPr>
      <xdr:spPr>
        <a:xfrm>
          <a:off x="3189174" y="40362188"/>
          <a:ext cx="1219200" cy="24731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230</xdr:row>
      <xdr:rowOff>85725</xdr:rowOff>
    </xdr:from>
    <xdr:to>
      <xdr:col>28</xdr:col>
      <xdr:colOff>85725</xdr:colOff>
      <xdr:row>253</xdr:row>
      <xdr:rowOff>95250</xdr:rowOff>
    </xdr:to>
    <xdr:graphicFrame macro="">
      <xdr:nvGraphicFramePr>
        <xdr:cNvPr id="66751210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3005</xdr:colOff>
      <xdr:row>297</xdr:row>
      <xdr:rowOff>42522</xdr:rowOff>
    </xdr:from>
    <xdr:to>
      <xdr:col>28</xdr:col>
      <xdr:colOff>552790</xdr:colOff>
      <xdr:row>297</xdr:row>
      <xdr:rowOff>62764</xdr:rowOff>
    </xdr:to>
    <xdr:cxnSp macro="">
      <xdr:nvCxnSpPr>
        <xdr:cNvPr id="87" name="86 Conector recto">
          <a:extLst/>
        </xdr:cNvPr>
        <xdr:cNvCxnSpPr/>
      </xdr:nvCxnSpPr>
      <xdr:spPr>
        <a:xfrm flipV="1">
          <a:off x="113563" y="51077812"/>
          <a:ext cx="11256906" cy="20242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188</xdr:row>
      <xdr:rowOff>157370</xdr:rowOff>
    </xdr:from>
    <xdr:to>
      <xdr:col>9</xdr:col>
      <xdr:colOff>17808</xdr:colOff>
      <xdr:row>193</xdr:row>
      <xdr:rowOff>39343</xdr:rowOff>
    </xdr:to>
    <xdr:sp macro="" textlink="">
      <xdr:nvSpPr>
        <xdr:cNvPr id="88" name="87 Flecha derecha">
          <a:extLst/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181</xdr:row>
      <xdr:rowOff>41414</xdr:rowOff>
    </xdr:from>
    <xdr:to>
      <xdr:col>28</xdr:col>
      <xdr:colOff>202678</xdr:colOff>
      <xdr:row>181</xdr:row>
      <xdr:rowOff>41414</xdr:rowOff>
    </xdr:to>
    <xdr:cxnSp macro="">
      <xdr:nvCxnSpPr>
        <xdr:cNvPr id="90" name="89 Conector recto">
          <a:extLst/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181</xdr:row>
      <xdr:rowOff>74613</xdr:rowOff>
    </xdr:from>
    <xdr:to>
      <xdr:col>26</xdr:col>
      <xdr:colOff>342900</xdr:colOff>
      <xdr:row>199</xdr:row>
      <xdr:rowOff>138113</xdr:rowOff>
    </xdr:to>
    <xdr:graphicFrame macro="">
      <xdr:nvGraphicFramePr>
        <xdr:cNvPr id="66751214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15876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/>
        <xdr:cNvPicPr/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4125" y="396876"/>
          <a:ext cx="2024063" cy="10953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71438</xdr:colOff>
      <xdr:row>1</xdr:row>
      <xdr:rowOff>142876</xdr:rowOff>
    </xdr:from>
    <xdr:to>
      <xdr:col>4</xdr:col>
      <xdr:colOff>779008</xdr:colOff>
      <xdr:row>7</xdr:row>
      <xdr:rowOff>15875</xdr:rowOff>
    </xdr:to>
    <xdr:pic>
      <xdr:nvPicPr>
        <xdr:cNvPr id="50" name="Imagen 49"/>
        <xdr:cNvPicPr/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563" y="365126"/>
          <a:ext cx="2278062" cy="1039812"/>
        </a:xfrm>
        <a:prstGeom prst="rect">
          <a:avLst/>
        </a:prstGeom>
      </xdr:spPr>
    </xdr:pic>
    <xdr:clientData/>
  </xdr:twoCellAnchor>
  <xdr:twoCellAnchor>
    <xdr:from>
      <xdr:col>1</xdr:col>
      <xdr:colOff>3005</xdr:colOff>
      <xdr:row>326</xdr:row>
      <xdr:rowOff>42522</xdr:rowOff>
    </xdr:from>
    <xdr:to>
      <xdr:col>28</xdr:col>
      <xdr:colOff>552790</xdr:colOff>
      <xdr:row>326</xdr:row>
      <xdr:rowOff>62764</xdr:rowOff>
    </xdr:to>
    <xdr:cxnSp macro="">
      <xdr:nvCxnSpPr>
        <xdr:cNvPr id="51" name="86 Conector recto">
          <a:extLst/>
        </xdr:cNvPr>
        <xdr:cNvCxnSpPr/>
      </xdr:nvCxnSpPr>
      <xdr:spPr>
        <a:xfrm flipV="1">
          <a:off x="113563" y="51256406"/>
          <a:ext cx="11256906" cy="20242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44222</xdr:colOff>
      <xdr:row>328</xdr:row>
      <xdr:rowOff>95420</xdr:rowOff>
    </xdr:from>
    <xdr:to>
      <xdr:col>25</xdr:col>
      <xdr:colOff>331673</xdr:colOff>
      <xdr:row>345</xdr:row>
      <xdr:rowOff>57660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uthgordillo@narino.gov.co" TargetMode="External"/><Relationship Id="rId3" Type="http://schemas.openxmlformats.org/officeDocument/2006/relationships/hyperlink" Target="mailto:victorviveros599@gmail.com" TargetMode="External"/><Relationship Id="rId7" Type="http://schemas.openxmlformats.org/officeDocument/2006/relationships/hyperlink" Target="mailto:ymtrujillo0365@gmail.com" TargetMode="External"/><Relationship Id="rId2" Type="http://schemas.openxmlformats.org/officeDocument/2006/relationships/hyperlink" Target="mailto:gestionorganizacional@narino.gov.co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rodriguezjaro@gmail.com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mailto:anellycam@gmail.com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jairocadena@narino.gov.co" TargetMode="External"/><Relationship Id="rId9" Type="http://schemas.openxmlformats.org/officeDocument/2006/relationships/hyperlink" Target="mailto:ruthgordillo@narino.gov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337"/>
  <sheetViews>
    <sheetView showGridLines="0" tabSelected="1" topLeftCell="A152" zoomScale="112" zoomScaleNormal="112" workbookViewId="0">
      <selection activeCell="L176" sqref="L176:M176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12.285156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10" style="3" customWidth="1"/>
    <col min="31" max="31" width="35" style="85" customWidth="1"/>
    <col min="32" max="32" width="17" style="85" customWidth="1"/>
    <col min="33" max="36" width="11.42578125" style="85"/>
    <col min="37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270" t="s">
        <v>2</v>
      </c>
      <c r="C16" s="271"/>
      <c r="D16" s="271"/>
      <c r="E16" s="271"/>
      <c r="F16" s="271"/>
      <c r="G16" s="271"/>
      <c r="H16" s="271"/>
      <c r="I16" s="271"/>
      <c r="J16" s="271"/>
      <c r="K16" s="271"/>
      <c r="L16" s="271"/>
      <c r="M16" s="271"/>
      <c r="N16" s="271"/>
      <c r="O16" s="271"/>
      <c r="P16" s="271"/>
      <c r="Q16" s="271"/>
      <c r="R16" s="271"/>
      <c r="S16" s="271"/>
      <c r="T16" s="271"/>
      <c r="U16" s="272"/>
      <c r="V16" s="315" t="s">
        <v>55</v>
      </c>
      <c r="W16" s="316"/>
      <c r="X16" s="316"/>
      <c r="Y16" s="316"/>
      <c r="Z16" s="316"/>
      <c r="AA16" s="316"/>
      <c r="AB16" s="316"/>
      <c r="AC16" s="317"/>
    </row>
    <row r="17" spans="2:29" x14ac:dyDescent="0.2">
      <c r="B17" s="275" t="s">
        <v>80</v>
      </c>
      <c r="C17" s="276"/>
      <c r="D17" s="276"/>
      <c r="E17" s="276"/>
      <c r="F17" s="276"/>
      <c r="G17" s="276"/>
      <c r="H17" s="276"/>
      <c r="I17" s="276"/>
      <c r="J17" s="276"/>
      <c r="K17" s="276"/>
      <c r="L17" s="276"/>
      <c r="M17" s="276"/>
      <c r="N17" s="276"/>
      <c r="O17" s="276"/>
      <c r="P17" s="276"/>
      <c r="Q17" s="276"/>
      <c r="R17" s="276"/>
      <c r="S17" s="276"/>
      <c r="T17" s="276"/>
      <c r="U17" s="277"/>
      <c r="V17" s="322">
        <v>44571</v>
      </c>
      <c r="W17" s="323"/>
      <c r="X17" s="323"/>
      <c r="Y17" s="323"/>
      <c r="Z17" s="323"/>
      <c r="AA17" s="323"/>
      <c r="AB17" s="323"/>
      <c r="AC17" s="324"/>
    </row>
    <row r="18" spans="2:29" x14ac:dyDescent="0.2">
      <c r="B18" s="273" t="s">
        <v>4</v>
      </c>
      <c r="C18" s="274"/>
      <c r="D18" s="274"/>
      <c r="E18" s="274"/>
      <c r="F18" s="395"/>
      <c r="G18" s="274" t="s">
        <v>4</v>
      </c>
      <c r="H18" s="274"/>
      <c r="I18" s="274"/>
      <c r="J18" s="274"/>
      <c r="K18" s="274"/>
      <c r="L18" s="274"/>
      <c r="M18" s="334" t="s">
        <v>3</v>
      </c>
      <c r="N18" s="274"/>
      <c r="O18" s="274"/>
      <c r="P18" s="274"/>
      <c r="Q18" s="274"/>
      <c r="R18" s="395"/>
      <c r="S18" s="274" t="s">
        <v>54</v>
      </c>
      <c r="T18" s="274"/>
      <c r="U18" s="274"/>
      <c r="V18" s="274"/>
      <c r="W18" s="274"/>
      <c r="X18" s="274"/>
      <c r="Y18" s="274"/>
      <c r="Z18" s="274"/>
      <c r="AA18" s="274"/>
      <c r="AB18" s="274"/>
      <c r="AC18" s="318"/>
    </row>
    <row r="19" spans="2:29" x14ac:dyDescent="0.2">
      <c r="B19" s="465" t="s">
        <v>83</v>
      </c>
      <c r="C19" s="422"/>
      <c r="D19" s="422"/>
      <c r="E19" s="422"/>
      <c r="F19" s="423"/>
      <c r="G19" s="421" t="s">
        <v>83</v>
      </c>
      <c r="H19" s="422"/>
      <c r="I19" s="422"/>
      <c r="J19" s="422"/>
      <c r="K19" s="422"/>
      <c r="L19" s="423"/>
      <c r="M19" s="399" t="s">
        <v>82</v>
      </c>
      <c r="N19" s="400"/>
      <c r="O19" s="400"/>
      <c r="P19" s="400"/>
      <c r="Q19" s="400"/>
      <c r="R19" s="401"/>
      <c r="S19" s="319" t="s">
        <v>81</v>
      </c>
      <c r="T19" s="320"/>
      <c r="U19" s="320"/>
      <c r="V19" s="320"/>
      <c r="W19" s="320"/>
      <c r="X19" s="320"/>
      <c r="Y19" s="320"/>
      <c r="Z19" s="320"/>
      <c r="AA19" s="320"/>
      <c r="AB19" s="320"/>
      <c r="AC19" s="321"/>
    </row>
    <row r="20" spans="2:29" x14ac:dyDescent="0.2">
      <c r="B20" s="273" t="s">
        <v>5</v>
      </c>
      <c r="C20" s="274"/>
      <c r="D20" s="274"/>
      <c r="E20" s="274"/>
      <c r="F20" s="9"/>
      <c r="G20" s="9"/>
      <c r="H20" s="9"/>
      <c r="I20" s="9"/>
      <c r="J20" s="9"/>
      <c r="K20" s="9"/>
      <c r="L20" s="10"/>
      <c r="M20" s="410" t="s">
        <v>6</v>
      </c>
      <c r="N20" s="411"/>
      <c r="O20" s="411"/>
      <c r="P20" s="411"/>
      <c r="Q20" s="411"/>
      <c r="R20" s="411"/>
      <c r="S20" s="274"/>
      <c r="T20" s="274"/>
      <c r="U20" s="274"/>
      <c r="V20" s="334" t="s">
        <v>27</v>
      </c>
      <c r="W20" s="274"/>
      <c r="X20" s="274"/>
      <c r="Y20" s="274"/>
      <c r="Z20" s="274"/>
      <c r="AA20" s="274"/>
      <c r="AB20" s="274"/>
      <c r="AC20" s="318"/>
    </row>
    <row r="21" spans="2:29" x14ac:dyDescent="0.2">
      <c r="B21" s="426" t="s">
        <v>153</v>
      </c>
      <c r="C21" s="427"/>
      <c r="D21" s="427"/>
      <c r="E21" s="427"/>
      <c r="F21" s="427"/>
      <c r="G21" s="427"/>
      <c r="H21" s="427"/>
      <c r="I21" s="427"/>
      <c r="J21" s="427"/>
      <c r="K21" s="427"/>
      <c r="L21" s="428"/>
      <c r="M21" s="420" t="s">
        <v>144</v>
      </c>
      <c r="N21" s="360"/>
      <c r="O21" s="360"/>
      <c r="P21" s="360"/>
      <c r="Q21" s="360"/>
      <c r="R21" s="360"/>
      <c r="S21" s="360"/>
      <c r="T21" s="360"/>
      <c r="U21" s="360"/>
      <c r="V21" s="417" t="s">
        <v>154</v>
      </c>
      <c r="W21" s="418"/>
      <c r="X21" s="418"/>
      <c r="Y21" s="418"/>
      <c r="Z21" s="418"/>
      <c r="AA21" s="418"/>
      <c r="AB21" s="418"/>
      <c r="AC21" s="419"/>
    </row>
    <row r="22" spans="2:29" x14ac:dyDescent="0.2">
      <c r="B22" s="273" t="s">
        <v>145</v>
      </c>
      <c r="C22" s="274"/>
      <c r="D22" s="274"/>
      <c r="E22" s="274"/>
      <c r="F22" s="274"/>
      <c r="G22" s="274"/>
      <c r="H22" s="274"/>
      <c r="I22" s="274"/>
      <c r="J22" s="274"/>
      <c r="K22" s="274"/>
      <c r="L22" s="274"/>
      <c r="M22" s="334" t="s">
        <v>6</v>
      </c>
      <c r="N22" s="274"/>
      <c r="O22" s="274"/>
      <c r="P22" s="274"/>
      <c r="Q22" s="274"/>
      <c r="R22" s="274"/>
      <c r="S22" s="274"/>
      <c r="T22" s="274"/>
      <c r="U22" s="274"/>
      <c r="V22" s="331" t="s">
        <v>27</v>
      </c>
      <c r="W22" s="332"/>
      <c r="X22" s="332"/>
      <c r="Y22" s="332"/>
      <c r="Z22" s="332"/>
      <c r="AA22" s="332"/>
      <c r="AB22" s="332"/>
      <c r="AC22" s="333"/>
    </row>
    <row r="23" spans="2:29" ht="13.5" thickBot="1" x14ac:dyDescent="0.25">
      <c r="B23" s="465" t="s">
        <v>84</v>
      </c>
      <c r="C23" s="422"/>
      <c r="D23" s="422"/>
      <c r="E23" s="422"/>
      <c r="F23" s="422"/>
      <c r="G23" s="422"/>
      <c r="H23" s="422"/>
      <c r="I23" s="422"/>
      <c r="J23" s="422"/>
      <c r="K23" s="422"/>
      <c r="L23" s="423"/>
      <c r="M23" s="359" t="s">
        <v>146</v>
      </c>
      <c r="N23" s="360"/>
      <c r="O23" s="360"/>
      <c r="P23" s="360"/>
      <c r="Q23" s="360"/>
      <c r="R23" s="360"/>
      <c r="S23" s="360"/>
      <c r="T23" s="360"/>
      <c r="U23" s="360"/>
      <c r="V23" s="370" t="s">
        <v>147</v>
      </c>
      <c r="W23" s="371"/>
      <c r="X23" s="371"/>
      <c r="Y23" s="371"/>
      <c r="Z23" s="371"/>
      <c r="AA23" s="371"/>
      <c r="AB23" s="371"/>
      <c r="AC23" s="372"/>
    </row>
    <row r="24" spans="2:29" x14ac:dyDescent="0.2">
      <c r="B24" s="273" t="s">
        <v>26</v>
      </c>
      <c r="C24" s="274"/>
      <c r="D24" s="274"/>
      <c r="E24" s="274"/>
      <c r="F24" s="274"/>
      <c r="G24" s="274"/>
      <c r="H24" s="274"/>
      <c r="I24" s="274"/>
      <c r="J24" s="274"/>
      <c r="K24" s="274"/>
      <c r="L24" s="274"/>
      <c r="M24" s="412" t="s">
        <v>6</v>
      </c>
      <c r="N24" s="316"/>
      <c r="O24" s="316"/>
      <c r="P24" s="316"/>
      <c r="Q24" s="316"/>
      <c r="R24" s="316"/>
      <c r="S24" s="316"/>
      <c r="T24" s="316"/>
      <c r="U24" s="317"/>
      <c r="V24" s="332" t="s">
        <v>27</v>
      </c>
      <c r="W24" s="332"/>
      <c r="X24" s="332"/>
      <c r="Y24" s="332"/>
      <c r="Z24" s="332"/>
      <c r="AA24" s="332"/>
      <c r="AB24" s="332"/>
      <c r="AC24" s="333"/>
    </row>
    <row r="25" spans="2:29" ht="13.5" thickBot="1" x14ac:dyDescent="0.25">
      <c r="B25" s="424" t="s">
        <v>152</v>
      </c>
      <c r="C25" s="425"/>
      <c r="D25" s="425"/>
      <c r="E25" s="425"/>
      <c r="F25" s="425"/>
      <c r="G25" s="425"/>
      <c r="H25" s="425"/>
      <c r="I25" s="425"/>
      <c r="J25" s="425"/>
      <c r="K25" s="425"/>
      <c r="L25" s="425"/>
      <c r="M25" s="361" t="s">
        <v>86</v>
      </c>
      <c r="N25" s="362"/>
      <c r="O25" s="362"/>
      <c r="P25" s="362"/>
      <c r="Q25" s="362"/>
      <c r="R25" s="362"/>
      <c r="S25" s="362"/>
      <c r="T25" s="362"/>
      <c r="U25" s="363"/>
      <c r="V25" s="413" t="s">
        <v>85</v>
      </c>
      <c r="W25" s="413"/>
      <c r="X25" s="413"/>
      <c r="Y25" s="413"/>
      <c r="Z25" s="413"/>
      <c r="AA25" s="413"/>
      <c r="AB25" s="413"/>
      <c r="AC25" s="414"/>
    </row>
    <row r="26" spans="2:29" x14ac:dyDescent="0.2">
      <c r="B26" s="61"/>
      <c r="C26" s="61"/>
      <c r="D26" s="61"/>
      <c r="E26" s="61"/>
      <c r="F26" s="61"/>
      <c r="G26" s="61"/>
      <c r="H26" s="61"/>
      <c r="I26" s="61"/>
      <c r="J26" s="61"/>
      <c r="K26" s="61"/>
      <c r="L26" s="61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402" t="s">
        <v>7</v>
      </c>
      <c r="C32" s="403"/>
      <c r="D32" s="403"/>
      <c r="E32" s="403"/>
      <c r="F32" s="403"/>
      <c r="G32" s="55"/>
      <c r="H32" s="56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12"/>
      <c r="AB32" s="12"/>
      <c r="AC32" s="14"/>
    </row>
    <row r="33" spans="2:29" ht="13.5" customHeight="1" thickBot="1" x14ac:dyDescent="0.25">
      <c r="B33" s="404" t="s">
        <v>41</v>
      </c>
      <c r="C33" s="405"/>
      <c r="D33" s="405"/>
      <c r="E33" s="406"/>
      <c r="F33" s="391" t="s">
        <v>14</v>
      </c>
      <c r="G33" s="392"/>
      <c r="H33" s="393"/>
      <c r="I33" s="391" t="s">
        <v>15</v>
      </c>
      <c r="J33" s="392"/>
      <c r="K33" s="393"/>
      <c r="L33" s="391" t="s">
        <v>16</v>
      </c>
      <c r="M33" s="392"/>
      <c r="N33" s="393"/>
      <c r="O33" s="391" t="s">
        <v>17</v>
      </c>
      <c r="P33" s="392"/>
      <c r="Q33" s="393"/>
      <c r="R33" s="391" t="s">
        <v>18</v>
      </c>
      <c r="S33" s="392"/>
      <c r="T33" s="393"/>
      <c r="U33" s="391" t="s">
        <v>19</v>
      </c>
      <c r="V33" s="392"/>
      <c r="W33" s="393"/>
      <c r="X33" s="352"/>
      <c r="Y33" s="352"/>
      <c r="Z33" s="352"/>
      <c r="AA33" s="15"/>
      <c r="AB33" s="15"/>
      <c r="AC33" s="17"/>
    </row>
    <row r="34" spans="2:29" ht="13.5" customHeight="1" thickBot="1" x14ac:dyDescent="0.25">
      <c r="B34" s="407"/>
      <c r="C34" s="408"/>
      <c r="D34" s="408"/>
      <c r="E34" s="409"/>
      <c r="F34" s="99" t="s">
        <v>36</v>
      </c>
      <c r="G34" s="100" t="s">
        <v>35</v>
      </c>
      <c r="H34" s="101" t="s">
        <v>40</v>
      </c>
      <c r="I34" s="99" t="s">
        <v>36</v>
      </c>
      <c r="J34" s="100" t="s">
        <v>35</v>
      </c>
      <c r="K34" s="101" t="s">
        <v>40</v>
      </c>
      <c r="L34" s="99" t="s">
        <v>36</v>
      </c>
      <c r="M34" s="100" t="s">
        <v>35</v>
      </c>
      <c r="N34" s="101" t="s">
        <v>40</v>
      </c>
      <c r="O34" s="99" t="s">
        <v>36</v>
      </c>
      <c r="P34" s="100" t="s">
        <v>35</v>
      </c>
      <c r="Q34" s="101" t="s">
        <v>40</v>
      </c>
      <c r="R34" s="99" t="s">
        <v>36</v>
      </c>
      <c r="S34" s="100" t="s">
        <v>35</v>
      </c>
      <c r="T34" s="101" t="s">
        <v>40</v>
      </c>
      <c r="U34" s="99" t="s">
        <v>36</v>
      </c>
      <c r="V34" s="100" t="s">
        <v>35</v>
      </c>
      <c r="W34" s="101" t="s">
        <v>40</v>
      </c>
      <c r="X34" s="66"/>
      <c r="Y34" s="66"/>
      <c r="Z34" s="67"/>
      <c r="AA34" s="15"/>
      <c r="AB34" s="15"/>
      <c r="AC34" s="17"/>
    </row>
    <row r="35" spans="2:29" x14ac:dyDescent="0.2">
      <c r="B35" s="467" t="s">
        <v>32</v>
      </c>
      <c r="C35" s="468"/>
      <c r="D35" s="468"/>
      <c r="E35" s="47"/>
      <c r="F35" s="22">
        <v>1</v>
      </c>
      <c r="G35" s="23"/>
      <c r="H35" s="50">
        <f>F35+G35</f>
        <v>1</v>
      </c>
      <c r="I35" s="22">
        <v>1</v>
      </c>
      <c r="J35" s="23"/>
      <c r="K35" s="50">
        <f>I35+J35</f>
        <v>1</v>
      </c>
      <c r="L35" s="22">
        <v>1</v>
      </c>
      <c r="M35" s="23"/>
      <c r="N35" s="50">
        <f>L35+M35</f>
        <v>1</v>
      </c>
      <c r="O35" s="22">
        <v>1</v>
      </c>
      <c r="P35" s="23"/>
      <c r="Q35" s="50">
        <f>O35+P35</f>
        <v>1</v>
      </c>
      <c r="R35" s="22"/>
      <c r="S35" s="23"/>
      <c r="T35" s="50">
        <f>R35+S35</f>
        <v>0</v>
      </c>
      <c r="U35" s="22"/>
      <c r="V35" s="23"/>
      <c r="W35" s="50">
        <f>U35+V35</f>
        <v>0</v>
      </c>
      <c r="X35" s="46"/>
      <c r="Y35" s="46"/>
      <c r="Z35" s="53"/>
      <c r="AA35" s="15"/>
      <c r="AB35" s="15"/>
      <c r="AC35" s="17"/>
    </row>
    <row r="36" spans="2:29" x14ac:dyDescent="0.2">
      <c r="B36" s="451" t="s">
        <v>33</v>
      </c>
      <c r="C36" s="452"/>
      <c r="D36" s="452"/>
      <c r="E36" s="48"/>
      <c r="F36" s="24">
        <v>4</v>
      </c>
      <c r="G36" s="25"/>
      <c r="H36" s="51">
        <f>F36+G36</f>
        <v>4</v>
      </c>
      <c r="I36" s="24">
        <v>4</v>
      </c>
      <c r="J36" s="25"/>
      <c r="K36" s="51">
        <f>I36+J36</f>
        <v>4</v>
      </c>
      <c r="L36" s="24">
        <v>4</v>
      </c>
      <c r="M36" s="25"/>
      <c r="N36" s="51">
        <f>L36+M36</f>
        <v>4</v>
      </c>
      <c r="O36" s="24">
        <v>4</v>
      </c>
      <c r="P36" s="25"/>
      <c r="Q36" s="51">
        <f>O36+P36</f>
        <v>4</v>
      </c>
      <c r="R36" s="24"/>
      <c r="S36" s="25"/>
      <c r="T36" s="51">
        <f>R36+S36</f>
        <v>0</v>
      </c>
      <c r="U36" s="24"/>
      <c r="V36" s="25"/>
      <c r="W36" s="51">
        <f>U36+V36</f>
        <v>0</v>
      </c>
      <c r="X36" s="46"/>
      <c r="Y36" s="46"/>
      <c r="Z36" s="53"/>
      <c r="AA36" s="15"/>
      <c r="AB36" s="15"/>
      <c r="AC36" s="17"/>
    </row>
    <row r="37" spans="2:29" ht="13.5" thickBot="1" x14ac:dyDescent="0.25">
      <c r="B37" s="415" t="s">
        <v>34</v>
      </c>
      <c r="C37" s="416"/>
      <c r="D37" s="416"/>
      <c r="E37" s="49"/>
      <c r="F37" s="26">
        <v>165</v>
      </c>
      <c r="G37" s="27"/>
      <c r="H37" s="52">
        <f>F37+G37</f>
        <v>165</v>
      </c>
      <c r="I37" s="26">
        <v>170</v>
      </c>
      <c r="J37" s="27"/>
      <c r="K37" s="52">
        <f>I37+J37</f>
        <v>170</v>
      </c>
      <c r="L37" s="26">
        <v>180</v>
      </c>
      <c r="M37" s="27"/>
      <c r="N37" s="52">
        <f>L37+M37</f>
        <v>180</v>
      </c>
      <c r="O37" s="26">
        <v>186</v>
      </c>
      <c r="P37" s="27"/>
      <c r="Q37" s="52">
        <f>O37+P37</f>
        <v>186</v>
      </c>
      <c r="R37" s="26"/>
      <c r="S37" s="27"/>
      <c r="T37" s="52">
        <f>R37+S37</f>
        <v>0</v>
      </c>
      <c r="U37" s="26"/>
      <c r="V37" s="27"/>
      <c r="W37" s="52">
        <f>U37+V37</f>
        <v>0</v>
      </c>
      <c r="X37" s="46"/>
      <c r="Y37" s="46"/>
      <c r="Z37" s="53"/>
      <c r="AA37" s="15"/>
      <c r="AB37" s="15"/>
      <c r="AC37" s="17"/>
    </row>
    <row r="38" spans="2:29" ht="13.5" thickBot="1" x14ac:dyDescent="0.25">
      <c r="B38" s="28"/>
      <c r="C38" s="29"/>
      <c r="D38" s="29"/>
      <c r="E38" s="30"/>
      <c r="F38" s="396">
        <f>H35+H36+H37</f>
        <v>170</v>
      </c>
      <c r="G38" s="397"/>
      <c r="H38" s="398"/>
      <c r="I38" s="396">
        <f>K35+K36+K37</f>
        <v>175</v>
      </c>
      <c r="J38" s="397"/>
      <c r="K38" s="398"/>
      <c r="L38" s="385">
        <f>N35+N36+N37</f>
        <v>185</v>
      </c>
      <c r="M38" s="386"/>
      <c r="N38" s="387"/>
      <c r="O38" s="385">
        <f>Q35+Q36+Q37</f>
        <v>191</v>
      </c>
      <c r="P38" s="386"/>
      <c r="Q38" s="387"/>
      <c r="R38" s="385">
        <f>T35+T36+T37</f>
        <v>0</v>
      </c>
      <c r="S38" s="386"/>
      <c r="T38" s="387"/>
      <c r="U38" s="385">
        <f>W35+W36+W37</f>
        <v>0</v>
      </c>
      <c r="V38" s="386"/>
      <c r="W38" s="387"/>
      <c r="X38" s="394"/>
      <c r="Y38" s="394"/>
      <c r="Z38" s="394"/>
      <c r="AA38" s="15"/>
      <c r="AB38" s="15"/>
      <c r="AC38" s="17"/>
    </row>
    <row r="39" spans="2:29" ht="9" customHeight="1" x14ac:dyDescent="0.2">
      <c r="B39" s="28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65"/>
    </row>
    <row r="40" spans="2:29" ht="13.5" thickBot="1" x14ac:dyDescent="0.25">
      <c r="B40" s="28"/>
      <c r="C40" s="29"/>
      <c r="D40" s="29"/>
      <c r="E40" s="29"/>
      <c r="F40" s="352"/>
      <c r="G40" s="352"/>
      <c r="H40" s="352"/>
      <c r="I40" s="352"/>
      <c r="J40" s="352"/>
      <c r="K40" s="352"/>
      <c r="L40" s="352"/>
      <c r="M40" s="352"/>
      <c r="N40" s="352"/>
      <c r="O40" s="69"/>
      <c r="P40" s="69"/>
      <c r="Q40" s="69"/>
      <c r="R40" s="69"/>
      <c r="S40" s="69"/>
      <c r="T40" s="69"/>
      <c r="U40" s="352"/>
      <c r="V40" s="352"/>
      <c r="W40" s="352"/>
      <c r="X40" s="352"/>
      <c r="Y40" s="352"/>
      <c r="Z40" s="352"/>
      <c r="AA40" s="29"/>
      <c r="AB40" s="29"/>
      <c r="AC40" s="65"/>
    </row>
    <row r="41" spans="2:29" ht="13.5" customHeight="1" thickBot="1" x14ac:dyDescent="0.25">
      <c r="B41" s="404" t="s">
        <v>41</v>
      </c>
      <c r="C41" s="405"/>
      <c r="D41" s="405"/>
      <c r="E41" s="406"/>
      <c r="F41" s="391" t="s">
        <v>20</v>
      </c>
      <c r="G41" s="392"/>
      <c r="H41" s="393"/>
      <c r="I41" s="391" t="s">
        <v>21</v>
      </c>
      <c r="J41" s="392"/>
      <c r="K41" s="393"/>
      <c r="L41" s="391" t="s">
        <v>37</v>
      </c>
      <c r="M41" s="392"/>
      <c r="N41" s="393"/>
      <c r="O41" s="391" t="s">
        <v>23</v>
      </c>
      <c r="P41" s="392"/>
      <c r="Q41" s="393"/>
      <c r="R41" s="391" t="s">
        <v>38</v>
      </c>
      <c r="S41" s="392"/>
      <c r="T41" s="393"/>
      <c r="U41" s="391" t="s">
        <v>39</v>
      </c>
      <c r="V41" s="392"/>
      <c r="W41" s="393"/>
      <c r="X41" s="352"/>
      <c r="Y41" s="352"/>
      <c r="Z41" s="352"/>
      <c r="AA41" s="15"/>
      <c r="AB41" s="15"/>
      <c r="AC41" s="17"/>
    </row>
    <row r="42" spans="2:29" ht="13.5" thickBot="1" x14ac:dyDescent="0.25">
      <c r="B42" s="407"/>
      <c r="C42" s="408"/>
      <c r="D42" s="408"/>
      <c r="E42" s="409"/>
      <c r="F42" s="99" t="s">
        <v>36</v>
      </c>
      <c r="G42" s="100" t="s">
        <v>35</v>
      </c>
      <c r="H42" s="101" t="s">
        <v>40</v>
      </c>
      <c r="I42" s="99" t="s">
        <v>36</v>
      </c>
      <c r="J42" s="100" t="s">
        <v>35</v>
      </c>
      <c r="K42" s="101" t="s">
        <v>40</v>
      </c>
      <c r="L42" s="99" t="s">
        <v>36</v>
      </c>
      <c r="M42" s="100" t="s">
        <v>35</v>
      </c>
      <c r="N42" s="101" t="s">
        <v>40</v>
      </c>
      <c r="O42" s="99" t="s">
        <v>36</v>
      </c>
      <c r="P42" s="100" t="s">
        <v>35</v>
      </c>
      <c r="Q42" s="101" t="s">
        <v>40</v>
      </c>
      <c r="R42" s="99" t="s">
        <v>36</v>
      </c>
      <c r="S42" s="100" t="s">
        <v>35</v>
      </c>
      <c r="T42" s="101" t="s">
        <v>40</v>
      </c>
      <c r="U42" s="99" t="s">
        <v>36</v>
      </c>
      <c r="V42" s="100" t="s">
        <v>35</v>
      </c>
      <c r="W42" s="101" t="s">
        <v>40</v>
      </c>
      <c r="X42" s="66"/>
      <c r="Y42" s="66"/>
      <c r="Z42" s="67"/>
      <c r="AA42" s="15"/>
      <c r="AB42" s="15"/>
      <c r="AC42" s="17"/>
    </row>
    <row r="43" spans="2:29" x14ac:dyDescent="0.2">
      <c r="B43" s="467" t="s">
        <v>32</v>
      </c>
      <c r="C43" s="468"/>
      <c r="D43" s="468"/>
      <c r="E43" s="47"/>
      <c r="F43" s="22"/>
      <c r="G43" s="23"/>
      <c r="H43" s="50">
        <f>F43+G43</f>
        <v>0</v>
      </c>
      <c r="I43" s="22"/>
      <c r="J43" s="23"/>
      <c r="K43" s="50">
        <f>I43+J43</f>
        <v>0</v>
      </c>
      <c r="L43" s="22"/>
      <c r="M43" s="23"/>
      <c r="N43" s="50">
        <f>L43+M43</f>
        <v>0</v>
      </c>
      <c r="O43" s="22"/>
      <c r="P43" s="23"/>
      <c r="Q43" s="50">
        <f>P43+O43</f>
        <v>0</v>
      </c>
      <c r="R43" s="22"/>
      <c r="S43" s="23"/>
      <c r="T43" s="50">
        <f>S43+R43</f>
        <v>0</v>
      </c>
      <c r="U43" s="22"/>
      <c r="V43" s="23"/>
      <c r="W43" s="50">
        <f>V43+U43</f>
        <v>0</v>
      </c>
      <c r="X43" s="46"/>
      <c r="Y43" s="46"/>
      <c r="Z43" s="53"/>
      <c r="AA43" s="15"/>
      <c r="AB43" s="15"/>
      <c r="AC43" s="17"/>
    </row>
    <row r="44" spans="2:29" x14ac:dyDescent="0.2">
      <c r="B44" s="451" t="s">
        <v>33</v>
      </c>
      <c r="C44" s="452"/>
      <c r="D44" s="452"/>
      <c r="E44" s="48"/>
      <c r="F44" s="24"/>
      <c r="G44" s="25"/>
      <c r="H44" s="51">
        <f>F44+G44</f>
        <v>0</v>
      </c>
      <c r="I44" s="24"/>
      <c r="J44" s="25"/>
      <c r="K44" s="51">
        <f>I44+J44</f>
        <v>0</v>
      </c>
      <c r="L44" s="24"/>
      <c r="M44" s="25"/>
      <c r="N44" s="51">
        <f>L44+M44</f>
        <v>0</v>
      </c>
      <c r="O44" s="24"/>
      <c r="P44" s="25"/>
      <c r="Q44" s="50">
        <f>P44+O44</f>
        <v>0</v>
      </c>
      <c r="R44" s="24"/>
      <c r="S44" s="25"/>
      <c r="T44" s="50">
        <f>S44+R44</f>
        <v>0</v>
      </c>
      <c r="U44" s="24"/>
      <c r="V44" s="25"/>
      <c r="W44" s="50">
        <f>V44+U44</f>
        <v>0</v>
      </c>
      <c r="X44" s="46"/>
      <c r="Y44" s="46"/>
      <c r="Z44" s="53"/>
      <c r="AA44" s="15"/>
      <c r="AB44" s="15"/>
      <c r="AC44" s="17"/>
    </row>
    <row r="45" spans="2:29" ht="13.5" thickBot="1" x14ac:dyDescent="0.25">
      <c r="B45" s="415" t="s">
        <v>34</v>
      </c>
      <c r="C45" s="416"/>
      <c r="D45" s="416"/>
      <c r="E45" s="49"/>
      <c r="F45" s="26"/>
      <c r="G45" s="27"/>
      <c r="H45" s="52">
        <f>F45+G45</f>
        <v>0</v>
      </c>
      <c r="I45" s="26"/>
      <c r="J45" s="27"/>
      <c r="K45" s="52">
        <f>I45+J45</f>
        <v>0</v>
      </c>
      <c r="L45" s="26"/>
      <c r="M45" s="27"/>
      <c r="N45" s="52">
        <f>L45+M45</f>
        <v>0</v>
      </c>
      <c r="O45" s="26"/>
      <c r="P45" s="27"/>
      <c r="Q45" s="50">
        <f>P45+O45</f>
        <v>0</v>
      </c>
      <c r="R45" s="26"/>
      <c r="S45" s="27"/>
      <c r="T45" s="50">
        <f>S45+R45</f>
        <v>0</v>
      </c>
      <c r="U45" s="26"/>
      <c r="V45" s="27"/>
      <c r="W45" s="50">
        <f>V45+U45</f>
        <v>0</v>
      </c>
      <c r="X45" s="46"/>
      <c r="Y45" s="46"/>
      <c r="Z45" s="53"/>
      <c r="AA45" s="15"/>
      <c r="AB45" s="15"/>
      <c r="AC45" s="17"/>
    </row>
    <row r="46" spans="2:29" ht="13.5" thickBot="1" x14ac:dyDescent="0.25">
      <c r="B46" s="28"/>
      <c r="C46" s="29"/>
      <c r="D46" s="29"/>
      <c r="E46" s="30"/>
      <c r="F46" s="396">
        <f>H43+H44+H45</f>
        <v>0</v>
      </c>
      <c r="G46" s="397"/>
      <c r="H46" s="398"/>
      <c r="I46" s="396">
        <f>K43+K44+K45</f>
        <v>0</v>
      </c>
      <c r="J46" s="397"/>
      <c r="K46" s="398"/>
      <c r="L46" s="385">
        <f>N43+N44+N45</f>
        <v>0</v>
      </c>
      <c r="M46" s="386"/>
      <c r="N46" s="387"/>
      <c r="O46" s="385">
        <f>Q43+Q44+Q45</f>
        <v>0</v>
      </c>
      <c r="P46" s="386"/>
      <c r="Q46" s="387"/>
      <c r="R46" s="385">
        <f>T43+T44+T45</f>
        <v>0</v>
      </c>
      <c r="S46" s="386"/>
      <c r="T46" s="387"/>
      <c r="U46" s="385">
        <f>W43+W44+W45</f>
        <v>0</v>
      </c>
      <c r="V46" s="386"/>
      <c r="W46" s="387"/>
      <c r="X46" s="394"/>
      <c r="Y46" s="394"/>
      <c r="Z46" s="394"/>
      <c r="AA46" s="15"/>
      <c r="AB46" s="15"/>
      <c r="AC46" s="17"/>
    </row>
    <row r="47" spans="2:29" ht="13.5" thickBot="1" x14ac:dyDescent="0.25">
      <c r="B47" s="28"/>
      <c r="C47" s="29"/>
      <c r="D47" s="29"/>
      <c r="E47" s="30"/>
      <c r="F47" s="56"/>
      <c r="G47" s="56"/>
      <c r="H47" s="56"/>
      <c r="I47" s="56"/>
      <c r="J47" s="56"/>
      <c r="K47" s="56"/>
      <c r="L47" s="63"/>
      <c r="M47" s="63"/>
      <c r="N47" s="63"/>
      <c r="O47" s="63"/>
      <c r="P47" s="63"/>
      <c r="Q47" s="63"/>
      <c r="R47" s="64"/>
      <c r="S47" s="63"/>
      <c r="T47" s="63"/>
      <c r="U47" s="63"/>
      <c r="V47" s="63"/>
      <c r="W47" s="63"/>
      <c r="X47" s="68"/>
      <c r="Y47" s="68"/>
      <c r="Z47" s="68"/>
      <c r="AA47" s="15"/>
      <c r="AB47" s="15"/>
      <c r="AC47" s="17"/>
    </row>
    <row r="48" spans="2:29" ht="21.75" customHeight="1" thickBot="1" x14ac:dyDescent="0.25">
      <c r="B48" s="353" t="s">
        <v>28</v>
      </c>
      <c r="C48" s="355"/>
      <c r="D48" s="364" t="s">
        <v>8</v>
      </c>
      <c r="E48" s="354"/>
      <c r="F48" s="354"/>
      <c r="G48" s="365"/>
      <c r="H48" s="469" t="s">
        <v>9</v>
      </c>
      <c r="I48" s="470"/>
      <c r="J48" s="364" t="s">
        <v>11</v>
      </c>
      <c r="K48" s="354"/>
      <c r="L48" s="354"/>
      <c r="M48" s="354"/>
      <c r="N48" s="354"/>
      <c r="O48" s="354"/>
      <c r="P48" s="354"/>
      <c r="Q48" s="365"/>
      <c r="R48" s="368" t="s">
        <v>12</v>
      </c>
      <c r="S48" s="369"/>
      <c r="T48" s="353" t="s">
        <v>13</v>
      </c>
      <c r="U48" s="354"/>
      <c r="V48" s="354"/>
      <c r="W48" s="354"/>
      <c r="X48" s="355"/>
      <c r="Y48" s="353" t="s">
        <v>6</v>
      </c>
      <c r="Z48" s="354"/>
      <c r="AA48" s="354"/>
      <c r="AB48" s="354"/>
      <c r="AC48" s="355"/>
    </row>
    <row r="49" spans="2:29" ht="13.5" thickBot="1" x14ac:dyDescent="0.25">
      <c r="B49" s="356"/>
      <c r="C49" s="358"/>
      <c r="D49" s="366"/>
      <c r="E49" s="357"/>
      <c r="F49" s="357"/>
      <c r="G49" s="367"/>
      <c r="H49" s="102" t="s">
        <v>31</v>
      </c>
      <c r="I49" s="103" t="s">
        <v>10</v>
      </c>
      <c r="J49" s="366"/>
      <c r="K49" s="357"/>
      <c r="L49" s="357"/>
      <c r="M49" s="357"/>
      <c r="N49" s="357"/>
      <c r="O49" s="357"/>
      <c r="P49" s="357"/>
      <c r="Q49" s="367"/>
      <c r="R49" s="103" t="s">
        <v>1</v>
      </c>
      <c r="S49" s="103" t="s">
        <v>0</v>
      </c>
      <c r="T49" s="356"/>
      <c r="U49" s="357"/>
      <c r="V49" s="357"/>
      <c r="W49" s="357"/>
      <c r="X49" s="358"/>
      <c r="Y49" s="356"/>
      <c r="Z49" s="357"/>
      <c r="AA49" s="357"/>
      <c r="AB49" s="357"/>
      <c r="AC49" s="358"/>
    </row>
    <row r="50" spans="2:29" x14ac:dyDescent="0.2">
      <c r="B50" s="476" t="s">
        <v>42</v>
      </c>
      <c r="C50" s="477"/>
      <c r="D50" s="471" t="s">
        <v>87</v>
      </c>
      <c r="E50" s="472"/>
      <c r="F50" s="472"/>
      <c r="G50" s="473"/>
      <c r="H50" s="70" t="s">
        <v>88</v>
      </c>
      <c r="I50" s="71"/>
      <c r="J50" s="379" t="s">
        <v>89</v>
      </c>
      <c r="K50" s="380"/>
      <c r="L50" s="380"/>
      <c r="M50" s="380"/>
      <c r="N50" s="380"/>
      <c r="O50" s="380"/>
      <c r="P50" s="380"/>
      <c r="Q50" s="381"/>
      <c r="R50" s="70"/>
      <c r="S50" s="72"/>
      <c r="T50" s="382" t="s">
        <v>90</v>
      </c>
      <c r="U50" s="383"/>
      <c r="V50" s="383"/>
      <c r="W50" s="383"/>
      <c r="X50" s="384"/>
      <c r="Y50" s="388" t="s">
        <v>151</v>
      </c>
      <c r="Z50" s="389"/>
      <c r="AA50" s="389"/>
      <c r="AB50" s="389"/>
      <c r="AC50" s="390"/>
    </row>
    <row r="51" spans="2:29" x14ac:dyDescent="0.2">
      <c r="B51" s="455" t="s">
        <v>29</v>
      </c>
      <c r="C51" s="456"/>
      <c r="D51" s="450" t="s">
        <v>87</v>
      </c>
      <c r="E51" s="374"/>
      <c r="F51" s="374"/>
      <c r="G51" s="375"/>
      <c r="H51" s="73" t="s">
        <v>88</v>
      </c>
      <c r="I51" s="74"/>
      <c r="J51" s="435" t="s">
        <v>89</v>
      </c>
      <c r="K51" s="436"/>
      <c r="L51" s="436"/>
      <c r="M51" s="436"/>
      <c r="N51" s="436"/>
      <c r="O51" s="436"/>
      <c r="P51" s="436"/>
      <c r="Q51" s="437"/>
      <c r="R51" s="73"/>
      <c r="S51" s="75"/>
      <c r="T51" s="373" t="s">
        <v>90</v>
      </c>
      <c r="U51" s="374"/>
      <c r="V51" s="374"/>
      <c r="W51" s="374"/>
      <c r="X51" s="375"/>
      <c r="Y51" s="432" t="s">
        <v>151</v>
      </c>
      <c r="Z51" s="433"/>
      <c r="AA51" s="433"/>
      <c r="AB51" s="433"/>
      <c r="AC51" s="434"/>
    </row>
    <row r="52" spans="2:29" x14ac:dyDescent="0.2">
      <c r="B52" s="453" t="s">
        <v>30</v>
      </c>
      <c r="C52" s="454"/>
      <c r="D52" s="450" t="s">
        <v>91</v>
      </c>
      <c r="E52" s="374"/>
      <c r="F52" s="374"/>
      <c r="G52" s="375"/>
      <c r="H52" s="76"/>
      <c r="I52" s="77" t="s">
        <v>88</v>
      </c>
      <c r="J52" s="340" t="s">
        <v>92</v>
      </c>
      <c r="K52" s="341"/>
      <c r="L52" s="341"/>
      <c r="M52" s="341"/>
      <c r="N52" s="341"/>
      <c r="O52" s="341"/>
      <c r="P52" s="341"/>
      <c r="Q52" s="342"/>
      <c r="R52" s="76"/>
      <c r="S52" s="76"/>
      <c r="T52" s="328" t="s">
        <v>133</v>
      </c>
      <c r="U52" s="329"/>
      <c r="V52" s="329"/>
      <c r="W52" s="329"/>
      <c r="X52" s="330"/>
      <c r="Y52" s="376" t="s">
        <v>132</v>
      </c>
      <c r="Z52" s="377"/>
      <c r="AA52" s="377"/>
      <c r="AB52" s="377"/>
      <c r="AC52" s="378"/>
    </row>
    <row r="53" spans="2:29" x14ac:dyDescent="0.2">
      <c r="B53" s="455" t="s">
        <v>30</v>
      </c>
      <c r="C53" s="456"/>
      <c r="D53" s="450" t="s">
        <v>91</v>
      </c>
      <c r="E53" s="374"/>
      <c r="F53" s="374"/>
      <c r="G53" s="375"/>
      <c r="H53" s="73" t="s">
        <v>88</v>
      </c>
      <c r="I53" s="74"/>
      <c r="J53" s="435" t="s">
        <v>130</v>
      </c>
      <c r="K53" s="436"/>
      <c r="L53" s="436"/>
      <c r="M53" s="436"/>
      <c r="N53" s="436"/>
      <c r="O53" s="436"/>
      <c r="P53" s="436"/>
      <c r="Q53" s="437"/>
      <c r="R53" s="74"/>
      <c r="S53" s="74"/>
      <c r="T53" s="429" t="s">
        <v>134</v>
      </c>
      <c r="U53" s="430"/>
      <c r="V53" s="430"/>
      <c r="W53" s="430"/>
      <c r="X53" s="431"/>
      <c r="Y53" s="325" t="s">
        <v>131</v>
      </c>
      <c r="Z53" s="326"/>
      <c r="AA53" s="326"/>
      <c r="AB53" s="326"/>
      <c r="AC53" s="327"/>
    </row>
    <row r="54" spans="2:29" x14ac:dyDescent="0.2">
      <c r="B54" s="453" t="s">
        <v>30</v>
      </c>
      <c r="C54" s="454"/>
      <c r="D54" s="346" t="s">
        <v>91</v>
      </c>
      <c r="E54" s="347"/>
      <c r="F54" s="347"/>
      <c r="G54" s="348"/>
      <c r="H54" s="76" t="s">
        <v>88</v>
      </c>
      <c r="I54" s="77"/>
      <c r="J54" s="349" t="s">
        <v>137</v>
      </c>
      <c r="K54" s="350"/>
      <c r="L54" s="350"/>
      <c r="M54" s="350"/>
      <c r="N54" s="350"/>
      <c r="O54" s="350"/>
      <c r="P54" s="350"/>
      <c r="Q54" s="351"/>
      <c r="R54" s="77"/>
      <c r="S54" s="77"/>
      <c r="T54" s="346" t="s">
        <v>135</v>
      </c>
      <c r="U54" s="347"/>
      <c r="V54" s="347"/>
      <c r="W54" s="347"/>
      <c r="X54" s="348"/>
      <c r="Y54" s="343" t="s">
        <v>136</v>
      </c>
      <c r="Z54" s="344"/>
      <c r="AA54" s="344"/>
      <c r="AB54" s="344"/>
      <c r="AC54" s="345"/>
    </row>
    <row r="55" spans="2:29" x14ac:dyDescent="0.2">
      <c r="B55" s="455" t="s">
        <v>30</v>
      </c>
      <c r="C55" s="456"/>
      <c r="D55" s="450" t="s">
        <v>91</v>
      </c>
      <c r="E55" s="374"/>
      <c r="F55" s="374"/>
      <c r="G55" s="375"/>
      <c r="H55" s="73" t="s">
        <v>88</v>
      </c>
      <c r="I55" s="74"/>
      <c r="J55" s="457" t="s">
        <v>148</v>
      </c>
      <c r="K55" s="458"/>
      <c r="L55" s="458"/>
      <c r="M55" s="458"/>
      <c r="N55" s="458"/>
      <c r="O55" s="458"/>
      <c r="P55" s="458"/>
      <c r="Q55" s="459"/>
      <c r="R55" s="78"/>
      <c r="S55" s="79"/>
      <c r="T55" s="78" t="s">
        <v>149</v>
      </c>
      <c r="U55" s="78"/>
      <c r="V55" s="78"/>
      <c r="W55" s="78"/>
      <c r="X55" s="78"/>
      <c r="Y55" s="438" t="s">
        <v>150</v>
      </c>
      <c r="Z55" s="439"/>
      <c r="AA55" s="439"/>
      <c r="AB55" s="439"/>
      <c r="AC55" s="440"/>
    </row>
    <row r="56" spans="2:29" ht="13.5" thickBot="1" x14ac:dyDescent="0.25">
      <c r="B56" s="474"/>
      <c r="C56" s="475"/>
      <c r="D56" s="466"/>
      <c r="E56" s="338"/>
      <c r="F56" s="338"/>
      <c r="G56" s="339"/>
      <c r="H56" s="62"/>
      <c r="I56" s="57"/>
      <c r="J56" s="460"/>
      <c r="K56" s="461"/>
      <c r="L56" s="461"/>
      <c r="M56" s="461"/>
      <c r="N56" s="461"/>
      <c r="O56" s="461"/>
      <c r="P56" s="461"/>
      <c r="Q56" s="462"/>
      <c r="R56" s="58"/>
      <c r="S56" s="59"/>
      <c r="T56" s="337"/>
      <c r="U56" s="338"/>
      <c r="V56" s="338"/>
      <c r="W56" s="338"/>
      <c r="X56" s="339"/>
      <c r="Y56" s="335"/>
      <c r="Z56" s="335"/>
      <c r="AA56" s="335"/>
      <c r="AB56" s="335"/>
      <c r="AC56" s="336"/>
    </row>
    <row r="57" spans="2:29" x14ac:dyDescent="0.2">
      <c r="B57" s="29"/>
      <c r="C57" s="31"/>
      <c r="D57" s="31"/>
      <c r="E57" s="31"/>
      <c r="F57" s="31"/>
      <c r="G57" s="31"/>
      <c r="H57" s="31"/>
      <c r="I57" s="32"/>
      <c r="J57" s="32"/>
      <c r="K57" s="32"/>
      <c r="L57" s="32"/>
      <c r="M57" s="32"/>
      <c r="N57" s="32"/>
      <c r="O57" s="32"/>
      <c r="P57" s="32"/>
      <c r="Q57" s="32"/>
      <c r="R57" s="33"/>
      <c r="S57" s="33"/>
      <c r="T57" s="31"/>
      <c r="U57" s="31"/>
      <c r="V57" s="31"/>
      <c r="W57" s="31"/>
      <c r="X57" s="31"/>
      <c r="Y57" s="16"/>
      <c r="Z57" s="16"/>
      <c r="AA57" s="16"/>
      <c r="AB57" s="16"/>
      <c r="AC57" s="16"/>
    </row>
    <row r="58" spans="2:29" ht="18" customHeight="1" x14ac:dyDescent="0.2">
      <c r="B58" s="29"/>
      <c r="C58" s="31"/>
      <c r="D58" s="31"/>
      <c r="E58" s="31"/>
      <c r="F58" s="31"/>
      <c r="G58" s="31"/>
      <c r="H58" s="31"/>
      <c r="I58" s="32"/>
      <c r="J58" s="32"/>
      <c r="K58" s="32"/>
      <c r="L58" s="32"/>
      <c r="M58" s="32"/>
      <c r="N58" s="32"/>
      <c r="O58" s="32"/>
      <c r="P58" s="32"/>
      <c r="Q58" s="32"/>
      <c r="R58" s="33"/>
      <c r="S58" s="33"/>
      <c r="T58" s="31"/>
      <c r="U58" s="31"/>
      <c r="V58" s="31"/>
      <c r="W58" s="31"/>
      <c r="X58" s="31"/>
      <c r="Y58" s="16"/>
      <c r="Z58" s="16"/>
      <c r="AA58" s="16"/>
      <c r="AB58" s="16"/>
      <c r="AC58" s="16"/>
    </row>
    <row r="59" spans="2:29" ht="8.25" customHeight="1" x14ac:dyDescent="0.2">
      <c r="B59" s="29"/>
      <c r="C59" s="31"/>
      <c r="D59" s="31"/>
      <c r="E59" s="31"/>
      <c r="F59" s="31"/>
      <c r="G59" s="31"/>
      <c r="H59" s="31"/>
      <c r="I59" s="32"/>
      <c r="J59" s="32"/>
      <c r="K59" s="32"/>
      <c r="L59" s="32"/>
      <c r="M59" s="32"/>
      <c r="N59" s="32"/>
      <c r="O59" s="32"/>
      <c r="P59" s="32"/>
      <c r="Q59" s="32"/>
      <c r="R59" s="33"/>
      <c r="S59" s="33"/>
      <c r="T59" s="31"/>
      <c r="U59" s="31"/>
      <c r="V59" s="31"/>
      <c r="W59" s="31"/>
      <c r="X59" s="31"/>
      <c r="Y59" s="16"/>
      <c r="Z59" s="16"/>
      <c r="AA59" s="16"/>
      <c r="AB59" s="16"/>
      <c r="AC59" s="16"/>
    </row>
    <row r="60" spans="2:29" ht="9.75" customHeight="1" x14ac:dyDescent="0.2">
      <c r="B60" s="29"/>
      <c r="C60" s="31"/>
      <c r="D60" s="34"/>
      <c r="E60" s="34"/>
      <c r="F60" s="34"/>
      <c r="G60" s="34"/>
      <c r="H60" s="31"/>
      <c r="I60" s="32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1"/>
      <c r="V60" s="31"/>
      <c r="W60" s="31"/>
      <c r="X60" s="31"/>
      <c r="Y60" s="31"/>
      <c r="Z60" s="31"/>
      <c r="AA60" s="31"/>
      <c r="AB60" s="31"/>
      <c r="AC60" s="31"/>
    </row>
    <row r="61" spans="2:29" x14ac:dyDescent="0.2">
      <c r="B61" s="29"/>
      <c r="C61" s="31"/>
      <c r="D61" s="34"/>
      <c r="E61" s="34"/>
      <c r="F61" s="34"/>
      <c r="G61" s="34"/>
      <c r="H61" s="31"/>
      <c r="I61" s="32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1"/>
      <c r="V61" s="31"/>
      <c r="W61" s="31"/>
      <c r="X61" s="31"/>
      <c r="Y61" s="31"/>
      <c r="Z61" s="31"/>
      <c r="AA61" s="31"/>
      <c r="AB61" s="31"/>
      <c r="AC61" s="31"/>
    </row>
    <row r="62" spans="2:29" ht="12.75" customHeight="1" thickBot="1" x14ac:dyDescent="0.25"/>
    <row r="63" spans="2:29" ht="11.25" customHeight="1" thickBot="1" x14ac:dyDescent="0.25">
      <c r="B63" s="35"/>
      <c r="C63" s="12"/>
      <c r="D63" s="36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153" t="s">
        <v>50</v>
      </c>
      <c r="C64" s="154"/>
      <c r="D64" s="154"/>
      <c r="E64" s="157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247" t="s">
        <v>0</v>
      </c>
      <c r="C65" s="248"/>
      <c r="D65" s="248" t="s">
        <v>56</v>
      </c>
      <c r="E65" s="443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245" t="s">
        <v>14</v>
      </c>
      <c r="C66" s="246"/>
      <c r="D66" s="173">
        <v>43</v>
      </c>
      <c r="E66" s="174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245" t="s">
        <v>15</v>
      </c>
      <c r="C67" s="246"/>
      <c r="D67" s="173">
        <v>45</v>
      </c>
      <c r="E67" s="174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245" t="s">
        <v>16</v>
      </c>
      <c r="C68" s="246"/>
      <c r="D68" s="173">
        <v>35</v>
      </c>
      <c r="E68" s="174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245" t="s">
        <v>17</v>
      </c>
      <c r="C69" s="246"/>
      <c r="D69" s="173">
        <v>42</v>
      </c>
      <c r="E69" s="174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245" t="s">
        <v>18</v>
      </c>
      <c r="C70" s="246"/>
      <c r="D70" s="173"/>
      <c r="E70" s="174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243" t="s">
        <v>19</v>
      </c>
      <c r="C71" s="244"/>
      <c r="D71" s="173"/>
      <c r="E71" s="174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243" t="s">
        <v>20</v>
      </c>
      <c r="C72" s="244"/>
      <c r="D72" s="173"/>
      <c r="E72" s="174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243" t="s">
        <v>21</v>
      </c>
      <c r="C73" s="244"/>
      <c r="D73" s="173"/>
      <c r="E73" s="174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243" t="s">
        <v>37</v>
      </c>
      <c r="C74" s="244"/>
      <c r="D74" s="173"/>
      <c r="E74" s="174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245" t="s">
        <v>23</v>
      </c>
      <c r="C75" s="246"/>
      <c r="D75" s="173"/>
      <c r="E75" s="174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243" t="s">
        <v>38</v>
      </c>
      <c r="C76" s="244"/>
      <c r="D76" s="173"/>
      <c r="E76" s="174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241" t="s">
        <v>39</v>
      </c>
      <c r="C77" s="242"/>
      <c r="D77" s="225"/>
      <c r="E77" s="226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37"/>
      <c r="C78" s="38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153" t="s">
        <v>51</v>
      </c>
      <c r="C80" s="154"/>
      <c r="D80" s="154"/>
      <c r="E80" s="157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29" x14ac:dyDescent="0.2">
      <c r="B81" s="247" t="s">
        <v>0</v>
      </c>
      <c r="C81" s="248"/>
      <c r="D81" s="248" t="s">
        <v>43</v>
      </c>
      <c r="E81" s="443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29" x14ac:dyDescent="0.2">
      <c r="B82" s="245" t="s">
        <v>14</v>
      </c>
      <c r="C82" s="246"/>
      <c r="D82" s="173">
        <v>2168</v>
      </c>
      <c r="E82" s="174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29" x14ac:dyDescent="0.2">
      <c r="B83" s="245" t="s">
        <v>15</v>
      </c>
      <c r="C83" s="246"/>
      <c r="D83" s="173">
        <v>2939</v>
      </c>
      <c r="E83" s="174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29" x14ac:dyDescent="0.2">
      <c r="B84" s="245" t="s">
        <v>16</v>
      </c>
      <c r="C84" s="246"/>
      <c r="D84" s="173">
        <v>3137</v>
      </c>
      <c r="E84" s="174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29" x14ac:dyDescent="0.2">
      <c r="B85" s="245" t="s">
        <v>17</v>
      </c>
      <c r="C85" s="246"/>
      <c r="D85" s="173">
        <v>2566</v>
      </c>
      <c r="E85" s="174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29" x14ac:dyDescent="0.2">
      <c r="B86" s="245" t="s">
        <v>18</v>
      </c>
      <c r="C86" s="246"/>
      <c r="D86" s="173">
        <v>3462</v>
      </c>
      <c r="E86" s="174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</row>
    <row r="87" spans="2:29" x14ac:dyDescent="0.2">
      <c r="B87" s="243" t="s">
        <v>19</v>
      </c>
      <c r="C87" s="244"/>
      <c r="D87" s="173"/>
      <c r="E87" s="174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29" x14ac:dyDescent="0.2">
      <c r="B88" s="243" t="s">
        <v>20</v>
      </c>
      <c r="C88" s="244"/>
      <c r="D88" s="173"/>
      <c r="E88" s="174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29" x14ac:dyDescent="0.2">
      <c r="B89" s="243" t="s">
        <v>21</v>
      </c>
      <c r="C89" s="244"/>
      <c r="D89" s="173"/>
      <c r="E89" s="174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29" x14ac:dyDescent="0.2">
      <c r="B90" s="243" t="s">
        <v>37</v>
      </c>
      <c r="C90" s="244"/>
      <c r="D90" s="173"/>
      <c r="E90" s="174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29" x14ac:dyDescent="0.2">
      <c r="B91" s="245" t="s">
        <v>23</v>
      </c>
      <c r="C91" s="246"/>
      <c r="D91" s="173"/>
      <c r="E91" s="174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29" x14ac:dyDescent="0.2">
      <c r="B92" s="243" t="s">
        <v>38</v>
      </c>
      <c r="C92" s="244"/>
      <c r="D92" s="173"/>
      <c r="E92" s="174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29" ht="13.5" thickBot="1" x14ac:dyDescent="0.25">
      <c r="B93" s="241" t="s">
        <v>39</v>
      </c>
      <c r="C93" s="242"/>
      <c r="D93" s="225"/>
      <c r="E93" s="226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29" ht="13.5" thickBot="1" x14ac:dyDescent="0.25">
      <c r="B94" s="241" t="s">
        <v>40</v>
      </c>
      <c r="C94" s="242"/>
      <c r="D94" s="448">
        <f>SUM(D82:E93)</f>
        <v>14272</v>
      </c>
      <c r="E94" s="449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29" ht="9" customHeight="1" thickBot="1" x14ac:dyDescent="0.25">
      <c r="B95" s="104"/>
      <c r="C95" s="105"/>
      <c r="D95" s="106"/>
      <c r="E95" s="10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29" ht="25.5" customHeight="1" thickBot="1" x14ac:dyDescent="0.25">
      <c r="B96" s="445" t="s">
        <v>65</v>
      </c>
      <c r="C96" s="446"/>
      <c r="D96" s="447"/>
      <c r="E96" s="126">
        <f>D94/1</f>
        <v>14272</v>
      </c>
      <c r="F96" s="124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445" t="s">
        <v>64</v>
      </c>
      <c r="C97" s="446"/>
      <c r="D97" s="447"/>
      <c r="E97" s="127">
        <f>E96/12</f>
        <v>1189.3333333333333</v>
      </c>
      <c r="F97" s="125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37"/>
      <c r="C98" s="38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232" t="s">
        <v>52</v>
      </c>
      <c r="C99" s="233"/>
      <c r="D99" s="233"/>
      <c r="E99" s="234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235"/>
      <c r="C100" s="236"/>
      <c r="D100" s="236"/>
      <c r="E100" s="237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247" t="s">
        <v>0</v>
      </c>
      <c r="C101" s="248"/>
      <c r="D101" s="248" t="s">
        <v>43</v>
      </c>
      <c r="E101" s="443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245" t="s">
        <v>14</v>
      </c>
      <c r="C102" s="246"/>
      <c r="D102" s="207">
        <v>0.89070000000000005</v>
      </c>
      <c r="E102" s="441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245" t="s">
        <v>15</v>
      </c>
      <c r="C103" s="246"/>
      <c r="D103" s="207">
        <v>0.93640000000000001</v>
      </c>
      <c r="E103" s="441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245" t="s">
        <v>16</v>
      </c>
      <c r="C104" s="246"/>
      <c r="D104" s="207">
        <v>0.94610000000000005</v>
      </c>
      <c r="E104" s="441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245" t="s">
        <v>17</v>
      </c>
      <c r="C105" s="246"/>
      <c r="D105" s="314">
        <v>0.93259999999999998</v>
      </c>
      <c r="E105" s="441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245" t="s">
        <v>18</v>
      </c>
      <c r="C106" s="246"/>
      <c r="D106" s="207"/>
      <c r="E106" s="441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243" t="s">
        <v>19</v>
      </c>
      <c r="C107" s="244"/>
      <c r="D107" s="207"/>
      <c r="E107" s="441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243" t="s">
        <v>20</v>
      </c>
      <c r="C108" s="244"/>
      <c r="D108" s="207"/>
      <c r="E108" s="441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243" t="s">
        <v>21</v>
      </c>
      <c r="C109" s="244"/>
      <c r="D109" s="207"/>
      <c r="E109" s="441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243" t="s">
        <v>37</v>
      </c>
      <c r="C110" s="244"/>
      <c r="D110" s="442"/>
      <c r="E110" s="441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245" t="s">
        <v>23</v>
      </c>
      <c r="C111" s="246"/>
      <c r="D111" s="442"/>
      <c r="E111" s="441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243" t="s">
        <v>38</v>
      </c>
      <c r="C112" s="244"/>
      <c r="D112" s="442"/>
      <c r="E112" s="441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241" t="s">
        <v>39</v>
      </c>
      <c r="C113" s="242"/>
      <c r="D113" s="442"/>
      <c r="E113" s="441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39"/>
      <c r="C114" s="40"/>
      <c r="D114" s="20"/>
      <c r="E114" s="20"/>
      <c r="F114" s="20"/>
      <c r="G114" s="20"/>
      <c r="H114" s="19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1"/>
    </row>
    <row r="115" spans="2:29" x14ac:dyDescent="0.2">
      <c r="B115" s="38"/>
      <c r="C115" s="38"/>
      <c r="D115" s="41"/>
      <c r="E115" s="41"/>
      <c r="G115" s="8"/>
      <c r="H115" s="3"/>
    </row>
    <row r="116" spans="2:29" ht="13.5" thickBot="1" x14ac:dyDescent="0.25"/>
    <row r="117" spans="2:29" ht="13.5" thickBot="1" x14ac:dyDescent="0.25">
      <c r="B117" s="35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153" t="s">
        <v>53</v>
      </c>
      <c r="C118" s="154"/>
      <c r="D118" s="154"/>
      <c r="E118" s="157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247" t="s">
        <v>0</v>
      </c>
      <c r="C119" s="248"/>
      <c r="D119" s="248" t="s">
        <v>43</v>
      </c>
      <c r="E119" s="443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245" t="s">
        <v>14</v>
      </c>
      <c r="C120" s="246"/>
      <c r="D120" s="173">
        <v>237</v>
      </c>
      <c r="E120" s="174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245" t="s">
        <v>15</v>
      </c>
      <c r="C121" s="246"/>
      <c r="D121" s="173">
        <v>187</v>
      </c>
      <c r="E121" s="174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245" t="s">
        <v>16</v>
      </c>
      <c r="C122" s="246"/>
      <c r="D122" s="173">
        <v>168</v>
      </c>
      <c r="E122" s="174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245" t="s">
        <v>17</v>
      </c>
      <c r="C123" s="246"/>
      <c r="D123" s="444">
        <v>173</v>
      </c>
      <c r="E123" s="174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245" t="s">
        <v>18</v>
      </c>
      <c r="C124" s="246"/>
      <c r="D124" s="173"/>
      <c r="E124" s="174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243" t="s">
        <v>19</v>
      </c>
      <c r="C125" s="244"/>
      <c r="D125" s="173"/>
      <c r="E125" s="174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243" t="s">
        <v>20</v>
      </c>
      <c r="C126" s="244"/>
      <c r="D126" s="173"/>
      <c r="E126" s="174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243" t="s">
        <v>21</v>
      </c>
      <c r="C127" s="244"/>
      <c r="D127" s="173"/>
      <c r="E127" s="174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243" t="s">
        <v>37</v>
      </c>
      <c r="C128" s="244"/>
      <c r="D128" s="173"/>
      <c r="E128" s="174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31" x14ac:dyDescent="0.2">
      <c r="B129" s="245" t="s">
        <v>23</v>
      </c>
      <c r="C129" s="246"/>
      <c r="D129" s="173"/>
      <c r="E129" s="174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31" x14ac:dyDescent="0.2">
      <c r="B130" s="243" t="s">
        <v>38</v>
      </c>
      <c r="C130" s="244"/>
      <c r="D130" s="173"/>
      <c r="E130" s="174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31" ht="13.5" thickBot="1" x14ac:dyDescent="0.25">
      <c r="B131" s="241" t="s">
        <v>39</v>
      </c>
      <c r="C131" s="242"/>
      <c r="D131" s="225"/>
      <c r="E131" s="226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31" ht="13.5" thickBot="1" x14ac:dyDescent="0.25">
      <c r="B132" s="241" t="s">
        <v>40</v>
      </c>
      <c r="C132" s="242"/>
      <c r="D132" s="225">
        <f>SUM(D120:E131)</f>
        <v>765</v>
      </c>
      <c r="E132" s="226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31" x14ac:dyDescent="0.2">
      <c r="B133" s="37"/>
      <c r="C133" s="38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31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31" ht="13.5" thickBot="1" x14ac:dyDescent="0.25">
      <c r="B135" s="153" t="s">
        <v>66</v>
      </c>
      <c r="C135" s="154"/>
      <c r="D135" s="154"/>
      <c r="E135" s="154"/>
      <c r="F135" s="154"/>
      <c r="G135" s="157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31" x14ac:dyDescent="0.2">
      <c r="B136" s="247" t="s">
        <v>0</v>
      </c>
      <c r="C136" s="248"/>
      <c r="D136" s="248" t="s">
        <v>43</v>
      </c>
      <c r="E136" s="248"/>
      <c r="F136" s="248" t="s">
        <v>57</v>
      </c>
      <c r="G136" s="443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31" x14ac:dyDescent="0.2">
      <c r="B137" s="245" t="s">
        <v>14</v>
      </c>
      <c r="C137" s="246"/>
      <c r="D137" s="171">
        <f>+F291+F295</f>
        <v>2168</v>
      </c>
      <c r="E137" s="172"/>
      <c r="F137" s="463">
        <f t="shared" ref="F137" si="0">(D137*100%)/D82</f>
        <v>1</v>
      </c>
      <c r="G137" s="464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31" x14ac:dyDescent="0.2">
      <c r="B138" s="245" t="s">
        <v>15</v>
      </c>
      <c r="C138" s="246"/>
      <c r="D138" s="171">
        <f>+H291+H295</f>
        <v>2933</v>
      </c>
      <c r="E138" s="172"/>
      <c r="F138" s="463">
        <f t="shared" ref="F138" si="1">(D138*100%)/D83</f>
        <v>0.99795848928206876</v>
      </c>
      <c r="G138" s="464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  <c r="AE138" s="91"/>
    </row>
    <row r="139" spans="2:31" x14ac:dyDescent="0.2">
      <c r="B139" s="245" t="s">
        <v>16</v>
      </c>
      <c r="C139" s="246"/>
      <c r="D139" s="171">
        <f>+J291+J295</f>
        <v>3134</v>
      </c>
      <c r="E139" s="172"/>
      <c r="F139" s="463">
        <f t="shared" ref="F139:F140" si="2">(D139*100%)/D84</f>
        <v>0.99904367229837421</v>
      </c>
      <c r="G139" s="464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31" x14ac:dyDescent="0.2">
      <c r="B140" s="245" t="s">
        <v>17</v>
      </c>
      <c r="C140" s="246"/>
      <c r="D140" s="171">
        <f>+L291+L295</f>
        <v>2561</v>
      </c>
      <c r="E140" s="172"/>
      <c r="F140" s="463">
        <f t="shared" si="2"/>
        <v>0.99805144193296957</v>
      </c>
      <c r="G140" s="464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31" x14ac:dyDescent="0.2">
      <c r="B141" s="245" t="s">
        <v>18</v>
      </c>
      <c r="C141" s="246"/>
      <c r="D141" s="173"/>
      <c r="E141" s="173"/>
      <c r="F141" s="463"/>
      <c r="G141" s="464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31" x14ac:dyDescent="0.2">
      <c r="B142" s="243" t="s">
        <v>19</v>
      </c>
      <c r="C142" s="244"/>
      <c r="D142" s="173"/>
      <c r="E142" s="173"/>
      <c r="F142" s="463"/>
      <c r="G142" s="464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31" x14ac:dyDescent="0.2">
      <c r="B143" s="243" t="s">
        <v>20</v>
      </c>
      <c r="C143" s="244"/>
      <c r="D143" s="173"/>
      <c r="E143" s="173"/>
      <c r="F143" s="463"/>
      <c r="G143" s="464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31" x14ac:dyDescent="0.2">
      <c r="B144" s="243" t="s">
        <v>21</v>
      </c>
      <c r="C144" s="244"/>
      <c r="D144" s="173"/>
      <c r="E144" s="173"/>
      <c r="F144" s="463"/>
      <c r="G144" s="464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41" x14ac:dyDescent="0.2">
      <c r="B145" s="243" t="s">
        <v>37</v>
      </c>
      <c r="C145" s="244"/>
      <c r="D145" s="173"/>
      <c r="E145" s="173"/>
      <c r="F145" s="463"/>
      <c r="G145" s="464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41" x14ac:dyDescent="0.2">
      <c r="B146" s="245" t="s">
        <v>23</v>
      </c>
      <c r="C146" s="246"/>
      <c r="D146" s="173"/>
      <c r="E146" s="173"/>
      <c r="F146" s="463"/>
      <c r="G146" s="464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41" x14ac:dyDescent="0.2">
      <c r="B147" s="243" t="s">
        <v>38</v>
      </c>
      <c r="C147" s="244"/>
      <c r="D147" s="173"/>
      <c r="E147" s="173"/>
      <c r="F147" s="463"/>
      <c r="G147" s="464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  <c r="AK147" s="15"/>
      <c r="AL147" s="15"/>
      <c r="AM147" s="15"/>
      <c r="AN147" s="15"/>
      <c r="AO147" s="15"/>
    </row>
    <row r="148" spans="2:41" ht="13.5" thickBot="1" x14ac:dyDescent="0.25">
      <c r="B148" s="241" t="s">
        <v>39</v>
      </c>
      <c r="C148" s="242"/>
      <c r="D148" s="225"/>
      <c r="E148" s="225"/>
      <c r="F148" s="463"/>
      <c r="G148" s="464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  <c r="AK148" s="15"/>
      <c r="AL148" s="15"/>
      <c r="AM148" s="15"/>
      <c r="AN148" s="15"/>
      <c r="AO148" s="15"/>
    </row>
    <row r="149" spans="2:41" ht="13.5" thickBot="1" x14ac:dyDescent="0.25">
      <c r="B149" s="227" t="s">
        <v>40</v>
      </c>
      <c r="C149" s="228"/>
      <c r="D149" s="229">
        <f>SUM(D137:E148)</f>
        <v>10796</v>
      </c>
      <c r="E149" s="229"/>
      <c r="F149" s="230">
        <f>(D149*100%)/D94</f>
        <v>0.75644618834080712</v>
      </c>
      <c r="G149" s="231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  <c r="AF149" s="46"/>
      <c r="AG149" s="46"/>
      <c r="AH149" s="46"/>
      <c r="AI149" s="46"/>
      <c r="AK149" s="15"/>
      <c r="AL149" s="15"/>
      <c r="AM149" s="15"/>
      <c r="AN149" s="15"/>
      <c r="AO149" s="15"/>
    </row>
    <row r="150" spans="2:41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  <c r="AE150" s="44"/>
      <c r="AF150" s="44"/>
      <c r="AG150" s="44"/>
      <c r="AH150" s="44"/>
      <c r="AI150" s="44"/>
      <c r="AK150" s="15"/>
      <c r="AL150" s="15"/>
      <c r="AM150" s="15"/>
      <c r="AN150" s="15"/>
      <c r="AO150" s="15"/>
    </row>
    <row r="151" spans="2:41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  <c r="AF151" s="46"/>
      <c r="AG151" s="46"/>
      <c r="AH151" s="46"/>
      <c r="AI151" s="46"/>
      <c r="AK151" s="15"/>
      <c r="AL151" s="15"/>
      <c r="AM151" s="15"/>
      <c r="AN151" s="15"/>
      <c r="AO151" s="15"/>
    </row>
    <row r="152" spans="2:41" x14ac:dyDescent="0.2">
      <c r="B152" s="232" t="s">
        <v>58</v>
      </c>
      <c r="C152" s="233"/>
      <c r="D152" s="233"/>
      <c r="E152" s="233"/>
      <c r="F152" s="233"/>
      <c r="G152" s="234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  <c r="AF152" s="46"/>
      <c r="AG152" s="46"/>
      <c r="AH152" s="46"/>
      <c r="AI152" s="46"/>
      <c r="AK152" s="15"/>
      <c r="AL152" s="15"/>
      <c r="AM152" s="15"/>
      <c r="AN152" s="15"/>
      <c r="AO152" s="15"/>
    </row>
    <row r="153" spans="2:41" ht="13.5" thickBot="1" x14ac:dyDescent="0.25">
      <c r="B153" s="235"/>
      <c r="C153" s="236"/>
      <c r="D153" s="236"/>
      <c r="E153" s="236"/>
      <c r="F153" s="236"/>
      <c r="G153" s="237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  <c r="AF153" s="46"/>
      <c r="AG153" s="46"/>
      <c r="AH153" s="46"/>
      <c r="AI153" s="46"/>
      <c r="AK153" s="15"/>
      <c r="AL153" s="15"/>
      <c r="AM153" s="15"/>
      <c r="AN153" s="15"/>
      <c r="AO153" s="15"/>
    </row>
    <row r="154" spans="2:41" x14ac:dyDescent="0.2">
      <c r="B154" s="247" t="s">
        <v>0</v>
      </c>
      <c r="C154" s="248"/>
      <c r="D154" s="248" t="s">
        <v>43</v>
      </c>
      <c r="E154" s="248"/>
      <c r="F154" s="248" t="s">
        <v>57</v>
      </c>
      <c r="G154" s="443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  <c r="AF154" s="46"/>
      <c r="AG154" s="46"/>
      <c r="AH154" s="46"/>
      <c r="AI154" s="46"/>
      <c r="AK154" s="15"/>
      <c r="AL154" s="15"/>
      <c r="AM154" s="15"/>
      <c r="AN154" s="15"/>
      <c r="AO154" s="15"/>
    </row>
    <row r="155" spans="2:41" x14ac:dyDescent="0.2">
      <c r="B155" s="245" t="s">
        <v>14</v>
      </c>
      <c r="C155" s="246"/>
      <c r="D155" s="173">
        <v>1978</v>
      </c>
      <c r="E155" s="173"/>
      <c r="F155" s="463">
        <f t="shared" ref="F155" si="3">(D155*100%)/D82</f>
        <v>0.91236162361623618</v>
      </c>
      <c r="G155" s="464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  <c r="AF155" s="123"/>
      <c r="AG155" s="46"/>
      <c r="AH155" s="46"/>
      <c r="AI155" s="46"/>
      <c r="AK155" s="15"/>
      <c r="AL155" s="15"/>
      <c r="AM155" s="15"/>
      <c r="AN155" s="15"/>
      <c r="AO155" s="15"/>
    </row>
    <row r="156" spans="2:41" x14ac:dyDescent="0.2">
      <c r="B156" s="245" t="s">
        <v>15</v>
      </c>
      <c r="C156" s="246"/>
      <c r="D156" s="173">
        <v>2648</v>
      </c>
      <c r="E156" s="173"/>
      <c r="F156" s="463">
        <f t="shared" ref="F156:F158" si="4">(D156*100%)/D83</f>
        <v>0.90098673018033348</v>
      </c>
      <c r="G156" s="464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  <c r="AE156" s="44"/>
      <c r="AF156" s="44"/>
      <c r="AG156" s="44"/>
      <c r="AH156" s="44"/>
      <c r="AI156" s="44"/>
      <c r="AK156" s="15"/>
      <c r="AL156" s="15"/>
      <c r="AM156" s="15"/>
      <c r="AN156" s="15"/>
      <c r="AO156" s="15"/>
    </row>
    <row r="157" spans="2:41" x14ac:dyDescent="0.2">
      <c r="B157" s="245" t="s">
        <v>16</v>
      </c>
      <c r="C157" s="246"/>
      <c r="D157" s="173">
        <v>2782</v>
      </c>
      <c r="E157" s="173"/>
      <c r="F157" s="463">
        <f t="shared" si="4"/>
        <v>0.88683455530761879</v>
      </c>
      <c r="G157" s="464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  <c r="AK157" s="15"/>
      <c r="AL157" s="15"/>
      <c r="AM157" s="15"/>
      <c r="AN157" s="15"/>
      <c r="AO157" s="15"/>
    </row>
    <row r="158" spans="2:41" x14ac:dyDescent="0.2">
      <c r="B158" s="245" t="s">
        <v>17</v>
      </c>
      <c r="C158" s="246"/>
      <c r="D158" s="173">
        <v>2319</v>
      </c>
      <c r="E158" s="173"/>
      <c r="F158" s="463">
        <f t="shared" si="4"/>
        <v>0.90374123148869834</v>
      </c>
      <c r="G158" s="464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  <c r="AK158" s="15"/>
      <c r="AL158" s="15"/>
      <c r="AM158" s="15"/>
      <c r="AN158" s="15"/>
      <c r="AO158" s="15"/>
    </row>
    <row r="159" spans="2:41" x14ac:dyDescent="0.2">
      <c r="B159" s="245" t="s">
        <v>18</v>
      </c>
      <c r="C159" s="246"/>
      <c r="D159" s="173"/>
      <c r="E159" s="173"/>
      <c r="F159" s="463"/>
      <c r="G159" s="464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  <c r="AK159" s="15"/>
      <c r="AL159" s="15"/>
      <c r="AM159" s="15"/>
      <c r="AN159" s="15"/>
      <c r="AO159" s="15"/>
    </row>
    <row r="160" spans="2:41" x14ac:dyDescent="0.2">
      <c r="B160" s="243" t="s">
        <v>19</v>
      </c>
      <c r="C160" s="244"/>
      <c r="D160" s="173"/>
      <c r="E160" s="173"/>
      <c r="F160" s="463"/>
      <c r="G160" s="464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  <c r="AK160" s="15"/>
      <c r="AL160" s="15"/>
      <c r="AM160" s="15"/>
      <c r="AN160" s="15"/>
      <c r="AO160" s="15"/>
    </row>
    <row r="161" spans="2:41" x14ac:dyDescent="0.2">
      <c r="B161" s="243" t="s">
        <v>20</v>
      </c>
      <c r="C161" s="244"/>
      <c r="D161" s="173"/>
      <c r="E161" s="173"/>
      <c r="F161" s="463"/>
      <c r="G161" s="464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  <c r="AK161" s="15"/>
      <c r="AL161" s="15"/>
      <c r="AM161" s="15"/>
      <c r="AN161" s="15"/>
      <c r="AO161" s="15"/>
    </row>
    <row r="162" spans="2:41" x14ac:dyDescent="0.2">
      <c r="B162" s="243" t="s">
        <v>21</v>
      </c>
      <c r="C162" s="244"/>
      <c r="D162" s="173"/>
      <c r="E162" s="173"/>
      <c r="F162" s="463"/>
      <c r="G162" s="464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  <c r="AK162" s="15"/>
      <c r="AL162" s="15"/>
      <c r="AM162" s="15"/>
      <c r="AN162" s="15"/>
      <c r="AO162" s="15"/>
    </row>
    <row r="163" spans="2:41" x14ac:dyDescent="0.2">
      <c r="B163" s="243" t="s">
        <v>37</v>
      </c>
      <c r="C163" s="244"/>
      <c r="D163" s="173"/>
      <c r="E163" s="173"/>
      <c r="F163" s="463"/>
      <c r="G163" s="464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  <c r="AK163" s="15"/>
      <c r="AL163" s="15"/>
      <c r="AM163" s="15"/>
      <c r="AN163" s="15"/>
      <c r="AO163" s="15"/>
    </row>
    <row r="164" spans="2:41" x14ac:dyDescent="0.2">
      <c r="B164" s="245" t="s">
        <v>23</v>
      </c>
      <c r="C164" s="246"/>
      <c r="D164" s="173"/>
      <c r="E164" s="173"/>
      <c r="F164" s="463"/>
      <c r="G164" s="464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  <c r="AK164" s="15"/>
      <c r="AL164" s="15"/>
      <c r="AM164" s="15"/>
      <c r="AN164" s="15"/>
      <c r="AO164" s="15"/>
    </row>
    <row r="165" spans="2:41" x14ac:dyDescent="0.2">
      <c r="B165" s="243" t="s">
        <v>38</v>
      </c>
      <c r="C165" s="244"/>
      <c r="D165" s="173"/>
      <c r="E165" s="173"/>
      <c r="F165" s="463"/>
      <c r="G165" s="464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  <c r="AK165" s="15"/>
      <c r="AL165" s="15"/>
      <c r="AM165" s="15"/>
      <c r="AN165" s="15"/>
      <c r="AO165" s="15"/>
    </row>
    <row r="166" spans="2:41" ht="13.5" thickBot="1" x14ac:dyDescent="0.25">
      <c r="B166" s="241" t="s">
        <v>39</v>
      </c>
      <c r="C166" s="242"/>
      <c r="D166" s="225"/>
      <c r="E166" s="225"/>
      <c r="F166" s="463"/>
      <c r="G166" s="464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  <c r="AK166" s="15"/>
      <c r="AL166" s="15"/>
      <c r="AM166" s="15"/>
      <c r="AN166" s="15"/>
      <c r="AO166" s="15"/>
    </row>
    <row r="167" spans="2:41" ht="13.5" thickBot="1" x14ac:dyDescent="0.25">
      <c r="B167" s="241" t="s">
        <v>40</v>
      </c>
      <c r="C167" s="242"/>
      <c r="D167" s="225">
        <f>SUM(D155:E166)</f>
        <v>9727</v>
      </c>
      <c r="E167" s="225"/>
      <c r="F167" s="230">
        <f>(D167*100%)/D94</f>
        <v>0.6815442825112108</v>
      </c>
      <c r="G167" s="231"/>
      <c r="H167" s="19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1"/>
      <c r="AK167" s="15"/>
      <c r="AL167" s="15"/>
      <c r="AM167" s="15"/>
      <c r="AN167" s="15"/>
      <c r="AO167" s="15"/>
    </row>
    <row r="168" spans="2:41" x14ac:dyDescent="0.2">
      <c r="AK168" s="15"/>
      <c r="AL168" s="15"/>
      <c r="AM168" s="15"/>
      <c r="AN168" s="15"/>
      <c r="AO168" s="15"/>
    </row>
    <row r="169" spans="2:41" ht="15.75" customHeight="1" thickBot="1" x14ac:dyDescent="0.25">
      <c r="AK169" s="15"/>
      <c r="AL169" s="15"/>
      <c r="AM169" s="15"/>
      <c r="AN169" s="15"/>
      <c r="AO169" s="15"/>
    </row>
    <row r="170" spans="2:41" x14ac:dyDescent="0.2">
      <c r="B170" s="232" t="s">
        <v>67</v>
      </c>
      <c r="C170" s="233"/>
      <c r="D170" s="233"/>
      <c r="E170" s="233"/>
      <c r="F170" s="233"/>
      <c r="G170" s="233"/>
      <c r="H170" s="233"/>
      <c r="I170" s="233"/>
      <c r="J170" s="233"/>
      <c r="K170" s="233"/>
      <c r="L170" s="233"/>
      <c r="M170" s="233"/>
      <c r="N170" s="233"/>
      <c r="O170" s="233"/>
      <c r="P170" s="233"/>
      <c r="Q170" s="233"/>
      <c r="R170" s="233"/>
      <c r="S170" s="233"/>
      <c r="T170" s="233"/>
      <c r="U170" s="233"/>
      <c r="V170" s="233"/>
      <c r="W170" s="233"/>
      <c r="X170" s="233"/>
      <c r="Y170" s="233"/>
      <c r="Z170" s="233"/>
      <c r="AA170" s="233"/>
      <c r="AB170" s="233"/>
      <c r="AC170" s="233"/>
      <c r="AD170" s="15"/>
      <c r="AK170" s="15"/>
      <c r="AL170" s="15"/>
      <c r="AM170" s="15"/>
      <c r="AN170" s="15"/>
      <c r="AO170" s="15"/>
    </row>
    <row r="171" spans="2:41" ht="15" x14ac:dyDescent="0.25">
      <c r="B171" s="263"/>
      <c r="C171" s="264"/>
      <c r="D171" s="264"/>
      <c r="E171" s="264"/>
      <c r="F171" s="264"/>
      <c r="G171" s="264"/>
      <c r="H171" s="264"/>
      <c r="I171" s="264"/>
      <c r="J171" s="264"/>
      <c r="K171" s="264"/>
      <c r="L171" s="264"/>
      <c r="M171" s="264"/>
      <c r="N171" s="264"/>
      <c r="O171" s="264"/>
      <c r="P171" s="264"/>
      <c r="Q171" s="264"/>
      <c r="R171" s="264"/>
      <c r="S171" s="264"/>
      <c r="T171" s="264"/>
      <c r="U171" s="264"/>
      <c r="V171" s="264"/>
      <c r="W171" s="264"/>
      <c r="X171" s="264"/>
      <c r="Y171" s="264"/>
      <c r="Z171" s="264"/>
      <c r="AA171" s="264"/>
      <c r="AB171" s="264"/>
      <c r="AC171" s="264"/>
      <c r="AD171" s="15"/>
      <c r="AF171" s="82"/>
      <c r="AK171" s="15"/>
      <c r="AL171" s="15"/>
      <c r="AM171" s="15"/>
      <c r="AN171" s="15"/>
      <c r="AO171" s="15"/>
    </row>
    <row r="172" spans="2:41" ht="15" x14ac:dyDescent="0.25">
      <c r="B172" s="188" t="s">
        <v>68</v>
      </c>
      <c r="C172" s="188"/>
      <c r="D172" s="188"/>
      <c r="E172" s="188"/>
      <c r="F172" s="189" t="s">
        <v>14</v>
      </c>
      <c r="G172" s="189"/>
      <c r="H172" s="189" t="s">
        <v>15</v>
      </c>
      <c r="I172" s="189"/>
      <c r="J172" s="189" t="s">
        <v>16</v>
      </c>
      <c r="K172" s="189"/>
      <c r="L172" s="189" t="s">
        <v>17</v>
      </c>
      <c r="M172" s="189"/>
      <c r="N172" s="189" t="s">
        <v>18</v>
      </c>
      <c r="O172" s="189"/>
      <c r="P172" s="189" t="s">
        <v>19</v>
      </c>
      <c r="Q172" s="189"/>
      <c r="R172" s="189" t="s">
        <v>20</v>
      </c>
      <c r="S172" s="189"/>
      <c r="T172" s="189" t="s">
        <v>21</v>
      </c>
      <c r="U172" s="189"/>
      <c r="V172" s="189" t="s">
        <v>22</v>
      </c>
      <c r="W172" s="189"/>
      <c r="X172" s="189" t="s">
        <v>23</v>
      </c>
      <c r="Y172" s="189"/>
      <c r="Z172" s="189" t="s">
        <v>24</v>
      </c>
      <c r="AA172" s="189"/>
      <c r="AB172" s="189" t="s">
        <v>25</v>
      </c>
      <c r="AC172" s="251"/>
      <c r="AD172" s="15"/>
      <c r="AE172" s="82"/>
      <c r="AF172" s="82"/>
      <c r="AK172" s="15"/>
      <c r="AL172" s="15"/>
      <c r="AM172" s="15"/>
      <c r="AN172" s="15"/>
      <c r="AO172" s="15"/>
    </row>
    <row r="173" spans="2:41" ht="15" x14ac:dyDescent="0.25">
      <c r="B173" s="240" t="s">
        <v>142</v>
      </c>
      <c r="C173" s="192"/>
      <c r="D173" s="192"/>
      <c r="E173" s="192"/>
      <c r="F173" s="252">
        <v>0</v>
      </c>
      <c r="G173" s="252"/>
      <c r="H173" s="252">
        <v>0</v>
      </c>
      <c r="I173" s="252"/>
      <c r="J173" s="252">
        <v>1</v>
      </c>
      <c r="K173" s="252"/>
      <c r="L173" s="252">
        <v>1</v>
      </c>
      <c r="M173" s="252"/>
      <c r="N173" s="252">
        <v>1</v>
      </c>
      <c r="O173" s="252"/>
      <c r="P173" s="252"/>
      <c r="Q173" s="252"/>
      <c r="R173" s="252"/>
      <c r="S173" s="252"/>
      <c r="T173" s="252"/>
      <c r="U173" s="252"/>
      <c r="V173" s="252"/>
      <c r="W173" s="252"/>
      <c r="X173" s="193"/>
      <c r="Y173" s="193"/>
      <c r="Z173" s="193"/>
      <c r="AA173" s="193"/>
      <c r="AB173" s="193"/>
      <c r="AC173" s="219"/>
      <c r="AD173" s="15"/>
      <c r="AE173" s="80"/>
      <c r="AF173" s="82"/>
      <c r="AK173" s="15"/>
      <c r="AL173" s="15"/>
      <c r="AM173" s="15"/>
      <c r="AN173" s="15"/>
      <c r="AO173" s="15"/>
    </row>
    <row r="174" spans="2:41" ht="14.25" x14ac:dyDescent="0.2">
      <c r="B174" s="214" t="s">
        <v>69</v>
      </c>
      <c r="C174" s="170"/>
      <c r="D174" s="170"/>
      <c r="E174" s="170"/>
      <c r="F174" s="210">
        <v>0</v>
      </c>
      <c r="G174" s="210"/>
      <c r="H174" s="210">
        <v>0</v>
      </c>
      <c r="I174" s="210"/>
      <c r="J174" s="210">
        <v>0</v>
      </c>
      <c r="K174" s="210"/>
      <c r="L174" s="210">
        <v>0</v>
      </c>
      <c r="M174" s="210"/>
      <c r="N174" s="210"/>
      <c r="O174" s="210"/>
      <c r="P174" s="210"/>
      <c r="Q174" s="210"/>
      <c r="R174" s="210"/>
      <c r="S174" s="210"/>
      <c r="T174" s="210"/>
      <c r="U174" s="210"/>
      <c r="V174" s="210"/>
      <c r="W174" s="210"/>
      <c r="X174" s="173"/>
      <c r="Y174" s="173"/>
      <c r="Z174" s="173"/>
      <c r="AA174" s="173"/>
      <c r="AB174" s="193"/>
      <c r="AC174" s="219"/>
      <c r="AD174" s="15"/>
      <c r="AE174" s="80"/>
      <c r="AF174" s="80"/>
      <c r="AK174" s="15"/>
      <c r="AL174" s="15"/>
      <c r="AM174" s="15"/>
      <c r="AN174" s="15"/>
      <c r="AO174" s="15"/>
    </row>
    <row r="175" spans="2:41" ht="14.25" x14ac:dyDescent="0.2">
      <c r="B175" s="214" t="s">
        <v>70</v>
      </c>
      <c r="C175" s="170"/>
      <c r="D175" s="170"/>
      <c r="E175" s="170"/>
      <c r="F175" s="210">
        <v>0</v>
      </c>
      <c r="G175" s="210"/>
      <c r="H175" s="210">
        <v>0</v>
      </c>
      <c r="I175" s="210"/>
      <c r="J175" s="210">
        <v>0</v>
      </c>
      <c r="K175" s="210"/>
      <c r="L175" s="210">
        <v>0</v>
      </c>
      <c r="M175" s="210"/>
      <c r="N175" s="210"/>
      <c r="O175" s="210"/>
      <c r="P175" s="210"/>
      <c r="Q175" s="210"/>
      <c r="R175" s="210"/>
      <c r="S175" s="210"/>
      <c r="T175" s="210"/>
      <c r="U175" s="210"/>
      <c r="V175" s="210"/>
      <c r="W175" s="210"/>
      <c r="X175" s="173"/>
      <c r="Y175" s="173"/>
      <c r="Z175" s="173"/>
      <c r="AA175" s="173"/>
      <c r="AB175" s="193"/>
      <c r="AC175" s="219"/>
      <c r="AD175" s="15"/>
      <c r="AE175" s="80"/>
      <c r="AF175" s="80"/>
      <c r="AK175" s="15"/>
      <c r="AL175" s="15"/>
      <c r="AM175" s="15"/>
      <c r="AN175" s="15"/>
      <c r="AO175" s="15"/>
    </row>
    <row r="176" spans="2:41" ht="14.25" x14ac:dyDescent="0.2">
      <c r="B176" s="175" t="s">
        <v>138</v>
      </c>
      <c r="C176" s="170"/>
      <c r="D176" s="170"/>
      <c r="E176" s="170"/>
      <c r="F176" s="210">
        <v>557</v>
      </c>
      <c r="G176" s="210"/>
      <c r="H176" s="210">
        <v>744</v>
      </c>
      <c r="I176" s="210"/>
      <c r="J176" s="210">
        <v>602</v>
      </c>
      <c r="K176" s="210"/>
      <c r="L176" s="210">
        <v>537</v>
      </c>
      <c r="M176" s="210"/>
      <c r="N176" s="210"/>
      <c r="O176" s="210"/>
      <c r="P176" s="210"/>
      <c r="Q176" s="210"/>
      <c r="R176" s="210"/>
      <c r="S176" s="210"/>
      <c r="T176" s="210"/>
      <c r="U176" s="210"/>
      <c r="V176" s="210"/>
      <c r="W176" s="210"/>
      <c r="X176" s="173"/>
      <c r="Y176" s="173"/>
      <c r="Z176" s="173"/>
      <c r="AA176" s="173"/>
      <c r="AB176" s="193"/>
      <c r="AC176" s="219"/>
      <c r="AD176" s="15"/>
      <c r="AE176" s="80"/>
      <c r="AF176" s="80"/>
      <c r="AK176" s="15"/>
      <c r="AL176" s="15"/>
      <c r="AM176" s="15"/>
      <c r="AN176" s="15"/>
      <c r="AO176" s="15"/>
    </row>
    <row r="177" spans="2:41" ht="14.25" x14ac:dyDescent="0.2">
      <c r="B177" s="175" t="s">
        <v>139</v>
      </c>
      <c r="C177" s="170"/>
      <c r="D177" s="170"/>
      <c r="E177" s="170"/>
      <c r="F177" s="210">
        <v>12</v>
      </c>
      <c r="G177" s="210"/>
      <c r="H177" s="210">
        <v>15</v>
      </c>
      <c r="I177" s="210"/>
      <c r="J177" s="210">
        <v>12</v>
      </c>
      <c r="K177" s="210"/>
      <c r="L177" s="210">
        <v>15</v>
      </c>
      <c r="M177" s="210"/>
      <c r="N177" s="210"/>
      <c r="O177" s="210"/>
      <c r="P177" s="210"/>
      <c r="Q177" s="210"/>
      <c r="R177" s="210"/>
      <c r="S177" s="210"/>
      <c r="T177" s="210"/>
      <c r="U177" s="210"/>
      <c r="V177" s="210"/>
      <c r="W177" s="210"/>
      <c r="X177" s="210"/>
      <c r="Y177" s="210"/>
      <c r="Z177" s="210"/>
      <c r="AA177" s="210"/>
      <c r="AB177" s="193"/>
      <c r="AC177" s="219"/>
      <c r="AD177" s="15"/>
      <c r="AE177" s="80"/>
      <c r="AF177" s="80"/>
      <c r="AK177" s="15"/>
      <c r="AL177" s="15"/>
      <c r="AM177" s="15"/>
      <c r="AN177" s="15"/>
      <c r="AO177" s="15"/>
    </row>
    <row r="178" spans="2:41" ht="14.25" x14ac:dyDescent="0.2">
      <c r="B178" s="175" t="s">
        <v>140</v>
      </c>
      <c r="C178" s="170"/>
      <c r="D178" s="170"/>
      <c r="E178" s="170"/>
      <c r="F178" s="210">
        <v>23</v>
      </c>
      <c r="G178" s="210"/>
      <c r="H178" s="210">
        <v>40</v>
      </c>
      <c r="I178" s="210"/>
      <c r="J178" s="210">
        <v>24</v>
      </c>
      <c r="K178" s="210"/>
      <c r="L178" s="210">
        <v>26</v>
      </c>
      <c r="M178" s="210"/>
      <c r="N178" s="210"/>
      <c r="O178" s="210"/>
      <c r="P178" s="210"/>
      <c r="Q178" s="210"/>
      <c r="R178" s="210"/>
      <c r="S178" s="210"/>
      <c r="T178" s="210"/>
      <c r="U178" s="210"/>
      <c r="V178" s="210"/>
      <c r="W178" s="210"/>
      <c r="X178" s="210"/>
      <c r="Y178" s="210"/>
      <c r="Z178" s="210"/>
      <c r="AA178" s="210"/>
      <c r="AB178" s="220"/>
      <c r="AC178" s="219"/>
      <c r="AD178" s="15"/>
      <c r="AE178" s="80"/>
      <c r="AF178" s="80"/>
      <c r="AK178" s="15"/>
      <c r="AL178" s="15"/>
      <c r="AM178" s="15"/>
      <c r="AN178" s="15"/>
      <c r="AO178" s="15"/>
    </row>
    <row r="179" spans="2:41" ht="14.25" x14ac:dyDescent="0.2">
      <c r="B179" s="214" t="s">
        <v>71</v>
      </c>
      <c r="C179" s="215"/>
      <c r="D179" s="215"/>
      <c r="E179" s="215"/>
      <c r="F179" s="210">
        <v>0</v>
      </c>
      <c r="G179" s="210"/>
      <c r="H179" s="210">
        <v>0</v>
      </c>
      <c r="I179" s="210"/>
      <c r="J179" s="210">
        <v>0</v>
      </c>
      <c r="K179" s="210"/>
      <c r="L179" s="210">
        <v>0</v>
      </c>
      <c r="M179" s="210"/>
      <c r="N179" s="210"/>
      <c r="O179" s="210"/>
      <c r="P179" s="210"/>
      <c r="Q179" s="210"/>
      <c r="R179" s="210"/>
      <c r="S179" s="210"/>
      <c r="T179" s="210"/>
      <c r="U179" s="210"/>
      <c r="V179" s="210"/>
      <c r="W179" s="210"/>
      <c r="X179" s="173"/>
      <c r="Y179" s="173"/>
      <c r="Z179" s="173"/>
      <c r="AA179" s="173"/>
      <c r="AB179" s="193"/>
      <c r="AC179" s="219"/>
      <c r="AD179" s="15"/>
      <c r="AE179" s="80"/>
      <c r="AF179" s="80"/>
      <c r="AK179" s="15"/>
      <c r="AL179" s="15"/>
      <c r="AM179" s="15"/>
      <c r="AN179" s="15"/>
      <c r="AO179" s="15"/>
    </row>
    <row r="180" spans="2:41" ht="15" thickBot="1" x14ac:dyDescent="0.25">
      <c r="B180" s="249" t="s">
        <v>72</v>
      </c>
      <c r="C180" s="250"/>
      <c r="D180" s="250"/>
      <c r="E180" s="250"/>
      <c r="F180" s="216">
        <v>1576</v>
      </c>
      <c r="G180" s="216"/>
      <c r="H180" s="216">
        <v>2140</v>
      </c>
      <c r="I180" s="216"/>
      <c r="J180" s="216">
        <v>2498</v>
      </c>
      <c r="K180" s="216"/>
      <c r="L180" s="216">
        <v>1987</v>
      </c>
      <c r="M180" s="216"/>
      <c r="N180" s="216"/>
      <c r="O180" s="216"/>
      <c r="P180" s="216"/>
      <c r="Q180" s="216"/>
      <c r="R180" s="216"/>
      <c r="S180" s="216"/>
      <c r="T180" s="216"/>
      <c r="U180" s="216"/>
      <c r="V180" s="216"/>
      <c r="W180" s="216"/>
      <c r="X180" s="222"/>
      <c r="Y180" s="222"/>
      <c r="Z180" s="222"/>
      <c r="AA180" s="222"/>
      <c r="AB180" s="193"/>
      <c r="AC180" s="219"/>
      <c r="AD180" s="15"/>
      <c r="AE180" s="80"/>
      <c r="AF180" s="80"/>
      <c r="AK180" s="15"/>
      <c r="AL180" s="15"/>
      <c r="AM180" s="15"/>
      <c r="AN180" s="15"/>
      <c r="AO180" s="15"/>
    </row>
    <row r="181" spans="2:41" ht="15.75" thickBot="1" x14ac:dyDescent="0.25">
      <c r="B181" s="153" t="s">
        <v>40</v>
      </c>
      <c r="C181" s="154"/>
      <c r="D181" s="154"/>
      <c r="E181" s="154"/>
      <c r="F181" s="155">
        <f>SUM(F173:F180)</f>
        <v>2168</v>
      </c>
      <c r="G181" s="156"/>
      <c r="H181" s="153">
        <f>SUM(H173:H180)</f>
        <v>2939</v>
      </c>
      <c r="I181" s="157"/>
      <c r="J181" s="154">
        <f>SUM(J173:J180)</f>
        <v>3137</v>
      </c>
      <c r="K181" s="154"/>
      <c r="L181" s="153">
        <f>SUM(L173:L180)</f>
        <v>2566</v>
      </c>
      <c r="M181" s="157"/>
      <c r="N181" s="154">
        <f>SUM(N173:N180)</f>
        <v>1</v>
      </c>
      <c r="O181" s="154"/>
      <c r="P181" s="153">
        <f>SUM(P173:P180)</f>
        <v>0</v>
      </c>
      <c r="Q181" s="157"/>
      <c r="R181" s="153">
        <f>SUM(R173:R180)</f>
        <v>0</v>
      </c>
      <c r="S181" s="157"/>
      <c r="T181" s="153">
        <f>SUM(T173:T180)</f>
        <v>0</v>
      </c>
      <c r="U181" s="157"/>
      <c r="V181" s="153">
        <f>SUM(V173:V180)</f>
        <v>0</v>
      </c>
      <c r="W181" s="157"/>
      <c r="X181" s="153">
        <f>SUM(X173:X180)</f>
        <v>0</v>
      </c>
      <c r="Y181" s="157"/>
      <c r="Z181" s="153">
        <f>SUM(Z173:Z180)</f>
        <v>0</v>
      </c>
      <c r="AA181" s="157"/>
      <c r="AB181" s="153">
        <f>SUM(AB173:AB180)</f>
        <v>0</v>
      </c>
      <c r="AC181" s="154"/>
      <c r="AD181" s="15"/>
      <c r="AE181" s="83"/>
      <c r="AF181" s="80"/>
      <c r="AK181" s="15"/>
      <c r="AL181" s="15"/>
      <c r="AM181" s="15"/>
      <c r="AN181" s="15"/>
      <c r="AO181" s="15"/>
    </row>
    <row r="182" spans="2:41" ht="15" x14ac:dyDescent="0.2">
      <c r="B182" s="53"/>
      <c r="C182" s="53"/>
      <c r="D182" s="53"/>
      <c r="E182" s="53"/>
      <c r="F182" s="54"/>
      <c r="G182" s="54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  <c r="AA182" s="53"/>
      <c r="AB182" s="53"/>
      <c r="AC182" s="53"/>
      <c r="AD182" s="15"/>
      <c r="AF182" s="83"/>
      <c r="AK182" s="15"/>
      <c r="AL182" s="15"/>
      <c r="AM182" s="15"/>
      <c r="AN182" s="15"/>
      <c r="AO182" s="15"/>
    </row>
    <row r="183" spans="2:41" x14ac:dyDescent="0.2">
      <c r="B183" s="53"/>
      <c r="C183" s="53"/>
      <c r="D183" s="53"/>
      <c r="E183" s="53"/>
      <c r="F183" s="54"/>
      <c r="G183" s="54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  <c r="AA183" s="53"/>
      <c r="AB183" s="53"/>
      <c r="AC183" s="53"/>
      <c r="AD183" s="15"/>
      <c r="AK183" s="15"/>
      <c r="AL183" s="15"/>
      <c r="AM183" s="15"/>
      <c r="AN183" s="15"/>
      <c r="AO183" s="15"/>
    </row>
    <row r="184" spans="2:41" x14ac:dyDescent="0.2">
      <c r="AD184" s="15"/>
      <c r="AK184" s="15"/>
      <c r="AL184" s="15"/>
      <c r="AM184" s="15"/>
      <c r="AN184" s="15"/>
      <c r="AO184" s="15"/>
    </row>
    <row r="185" spans="2:41" ht="13.5" thickBot="1" x14ac:dyDescent="0.25">
      <c r="AD185" s="15"/>
      <c r="AK185" s="15"/>
      <c r="AL185" s="15"/>
      <c r="AM185" s="15"/>
      <c r="AN185" s="15"/>
      <c r="AO185" s="15"/>
    </row>
    <row r="186" spans="2:41" x14ac:dyDescent="0.2">
      <c r="B186" s="232" t="s">
        <v>73</v>
      </c>
      <c r="C186" s="233"/>
      <c r="D186" s="233"/>
      <c r="E186" s="233"/>
      <c r="F186" s="233"/>
      <c r="G186" s="234"/>
      <c r="AK186" s="15"/>
      <c r="AL186" s="15"/>
      <c r="AM186" s="15"/>
      <c r="AN186" s="15"/>
      <c r="AO186" s="15"/>
    </row>
    <row r="187" spans="2:41" ht="13.5" thickBot="1" x14ac:dyDescent="0.25">
      <c r="B187" s="235"/>
      <c r="C187" s="236"/>
      <c r="D187" s="236"/>
      <c r="E187" s="236"/>
      <c r="F187" s="236"/>
      <c r="G187" s="237"/>
      <c r="AK187" s="15"/>
      <c r="AL187" s="15"/>
      <c r="AM187" s="15"/>
      <c r="AN187" s="15"/>
      <c r="AO187" s="15"/>
    </row>
    <row r="188" spans="2:41" ht="13.5" thickBot="1" x14ac:dyDescent="0.25">
      <c r="B188" s="238" t="s">
        <v>59</v>
      </c>
      <c r="C188" s="239"/>
      <c r="D188" s="239"/>
      <c r="E188" s="239"/>
      <c r="F188" s="221" t="s">
        <v>43</v>
      </c>
      <c r="G188" s="150"/>
      <c r="H188" s="3"/>
      <c r="AK188" s="15"/>
      <c r="AL188" s="15"/>
      <c r="AM188" s="15"/>
      <c r="AN188" s="15"/>
      <c r="AO188" s="15"/>
    </row>
    <row r="189" spans="2:41" x14ac:dyDescent="0.2">
      <c r="B189" s="240" t="s">
        <v>142</v>
      </c>
      <c r="C189" s="192"/>
      <c r="D189" s="192"/>
      <c r="E189" s="192"/>
      <c r="F189" s="217">
        <f>SUM(F173:AC173)</f>
        <v>3</v>
      </c>
      <c r="G189" s="218"/>
      <c r="AK189" s="15"/>
      <c r="AL189" s="15"/>
      <c r="AM189" s="15"/>
      <c r="AN189" s="15"/>
      <c r="AO189" s="15"/>
    </row>
    <row r="190" spans="2:41" x14ac:dyDescent="0.2">
      <c r="B190" s="214" t="s">
        <v>69</v>
      </c>
      <c r="C190" s="170"/>
      <c r="D190" s="170"/>
      <c r="E190" s="170"/>
      <c r="F190" s="217">
        <f t="shared" ref="F190:F196" si="5">SUM(F174:AC174)</f>
        <v>0</v>
      </c>
      <c r="G190" s="218"/>
      <c r="AK190" s="15"/>
      <c r="AL190" s="15"/>
      <c r="AM190" s="15"/>
      <c r="AN190" s="15"/>
      <c r="AO190" s="15"/>
    </row>
    <row r="191" spans="2:41" x14ac:dyDescent="0.2">
      <c r="B191" s="214" t="s">
        <v>70</v>
      </c>
      <c r="C191" s="170"/>
      <c r="D191" s="170"/>
      <c r="E191" s="170"/>
      <c r="F191" s="217">
        <f t="shared" si="5"/>
        <v>0</v>
      </c>
      <c r="G191" s="218"/>
      <c r="AK191" s="15"/>
      <c r="AL191" s="15"/>
      <c r="AM191" s="15"/>
      <c r="AN191" s="15"/>
      <c r="AO191" s="15"/>
    </row>
    <row r="192" spans="2:41" x14ac:dyDescent="0.2">
      <c r="B192" s="175" t="s">
        <v>138</v>
      </c>
      <c r="C192" s="170"/>
      <c r="D192" s="170"/>
      <c r="E192" s="170"/>
      <c r="F192" s="217">
        <f t="shared" si="5"/>
        <v>2440</v>
      </c>
      <c r="G192" s="218"/>
      <c r="AK192" s="15"/>
      <c r="AL192" s="15"/>
      <c r="AM192" s="15"/>
      <c r="AN192" s="15"/>
      <c r="AO192" s="15"/>
    </row>
    <row r="193" spans="2:55" x14ac:dyDescent="0.2">
      <c r="B193" s="175" t="s">
        <v>139</v>
      </c>
      <c r="C193" s="170"/>
      <c r="D193" s="170"/>
      <c r="E193" s="170"/>
      <c r="F193" s="217">
        <f t="shared" si="5"/>
        <v>54</v>
      </c>
      <c r="G193" s="218"/>
      <c r="AK193" s="15"/>
      <c r="AL193" s="15"/>
      <c r="AM193" s="15"/>
      <c r="AN193" s="15"/>
      <c r="AO193" s="15"/>
    </row>
    <row r="194" spans="2:55" x14ac:dyDescent="0.2">
      <c r="B194" s="175" t="s">
        <v>140</v>
      </c>
      <c r="C194" s="170"/>
      <c r="D194" s="170"/>
      <c r="E194" s="170"/>
      <c r="F194" s="217">
        <f t="shared" si="5"/>
        <v>113</v>
      </c>
      <c r="G194" s="218"/>
      <c r="AK194" s="15"/>
      <c r="AL194" s="15"/>
      <c r="AM194" s="15"/>
      <c r="AN194" s="15"/>
      <c r="AO194" s="15"/>
    </row>
    <row r="195" spans="2:55" x14ac:dyDescent="0.2">
      <c r="B195" s="214" t="s">
        <v>71</v>
      </c>
      <c r="C195" s="215"/>
      <c r="D195" s="215"/>
      <c r="E195" s="215"/>
      <c r="F195" s="217">
        <f t="shared" si="5"/>
        <v>0</v>
      </c>
      <c r="G195" s="218"/>
      <c r="AK195" s="15"/>
      <c r="AL195" s="15"/>
      <c r="AM195" s="15"/>
      <c r="AN195" s="15"/>
      <c r="AO195" s="15"/>
    </row>
    <row r="196" spans="2:55" ht="13.5" thickBot="1" x14ac:dyDescent="0.25">
      <c r="B196" s="212" t="s">
        <v>72</v>
      </c>
      <c r="C196" s="213"/>
      <c r="D196" s="213"/>
      <c r="E196" s="213"/>
      <c r="F196" s="217">
        <f t="shared" si="5"/>
        <v>8201</v>
      </c>
      <c r="G196" s="218"/>
      <c r="AK196" s="15"/>
      <c r="AL196" s="15"/>
      <c r="AM196" s="15"/>
      <c r="AN196" s="15"/>
      <c r="AO196" s="15"/>
    </row>
    <row r="197" spans="2:55" ht="13.5" thickBot="1" x14ac:dyDescent="0.25">
      <c r="B197" s="153" t="s">
        <v>40</v>
      </c>
      <c r="C197" s="154"/>
      <c r="D197" s="154"/>
      <c r="E197" s="154"/>
      <c r="F197" s="153">
        <f>SUM(F189:F196)</f>
        <v>10811</v>
      </c>
      <c r="G197" s="157"/>
      <c r="AK197" s="15"/>
      <c r="AL197" s="15"/>
      <c r="AM197" s="15"/>
      <c r="AN197" s="15"/>
      <c r="AO197" s="15"/>
    </row>
    <row r="198" spans="2:55" x14ac:dyDescent="0.2">
      <c r="AK198" s="15"/>
      <c r="AL198" s="15"/>
      <c r="AM198" s="15"/>
      <c r="AN198" s="15"/>
      <c r="AO198" s="15"/>
    </row>
    <row r="199" spans="2:55" x14ac:dyDescent="0.2">
      <c r="AK199" s="15"/>
      <c r="AL199" s="15"/>
      <c r="AM199" s="15"/>
      <c r="AN199" s="15"/>
      <c r="AO199" s="15"/>
    </row>
    <row r="200" spans="2:55" x14ac:dyDescent="0.2">
      <c r="AK200" s="15"/>
      <c r="AL200" s="15"/>
      <c r="AM200" s="15"/>
      <c r="AN200" s="15"/>
      <c r="AO200" s="15"/>
    </row>
    <row r="201" spans="2:55" x14ac:dyDescent="0.2">
      <c r="AK201" s="15"/>
      <c r="AL201" s="15"/>
      <c r="AM201" s="15"/>
      <c r="AN201" s="15"/>
      <c r="AO201" s="15"/>
    </row>
    <row r="202" spans="2:55" ht="10.5" customHeight="1" x14ac:dyDescent="0.2">
      <c r="AK202" s="15"/>
      <c r="AL202" s="15"/>
      <c r="AM202" s="15"/>
      <c r="AN202" s="15"/>
      <c r="AO202" s="15"/>
    </row>
    <row r="203" spans="2:55" ht="3" customHeight="1" thickBot="1" x14ac:dyDescent="0.25">
      <c r="AD203" s="85"/>
      <c r="AK203" s="85"/>
      <c r="AL203" s="85"/>
      <c r="AM203" s="85"/>
      <c r="AN203" s="85"/>
      <c r="AO203" s="85"/>
      <c r="AP203" s="85"/>
      <c r="AQ203" s="85"/>
      <c r="AR203" s="85"/>
      <c r="AS203" s="85"/>
      <c r="AT203" s="85"/>
      <c r="AU203" s="85"/>
      <c r="AV203" s="85"/>
    </row>
    <row r="204" spans="2:55" ht="7.5" customHeight="1" x14ac:dyDescent="0.2">
      <c r="B204" s="181" t="s">
        <v>63</v>
      </c>
      <c r="C204" s="182"/>
      <c r="D204" s="182"/>
      <c r="E204" s="182"/>
      <c r="F204" s="182"/>
      <c r="G204" s="182"/>
      <c r="H204" s="182"/>
      <c r="I204" s="182"/>
      <c r="J204" s="182"/>
      <c r="K204" s="182"/>
      <c r="L204" s="182"/>
      <c r="M204" s="182"/>
      <c r="N204" s="110"/>
      <c r="O204" s="110"/>
      <c r="P204" s="110"/>
      <c r="Q204" s="110"/>
      <c r="R204" s="110"/>
      <c r="S204" s="110"/>
      <c r="T204" s="110"/>
      <c r="U204" s="110"/>
      <c r="V204" s="110"/>
      <c r="W204" s="110"/>
      <c r="X204" s="110"/>
      <c r="Y204" s="110"/>
      <c r="Z204" s="110"/>
      <c r="AA204" s="110"/>
      <c r="AB204" s="110"/>
      <c r="AC204" s="110"/>
      <c r="AD204" s="85"/>
      <c r="AK204" s="85"/>
      <c r="AL204" s="85"/>
      <c r="AM204" s="85"/>
      <c r="AN204" s="85"/>
      <c r="AO204" s="85"/>
      <c r="AP204" s="85"/>
      <c r="AQ204" s="85"/>
      <c r="AR204" s="85"/>
      <c r="AS204" s="85"/>
      <c r="AT204" s="85"/>
      <c r="AU204" s="85"/>
      <c r="AV204" s="85"/>
    </row>
    <row r="205" spans="2:55" ht="8.25" customHeight="1" thickBot="1" x14ac:dyDescent="0.25">
      <c r="B205" s="198"/>
      <c r="C205" s="199"/>
      <c r="D205" s="199"/>
      <c r="E205" s="199"/>
      <c r="F205" s="199"/>
      <c r="G205" s="199"/>
      <c r="H205" s="199"/>
      <c r="I205" s="199"/>
      <c r="J205" s="199"/>
      <c r="K205" s="199"/>
      <c r="L205" s="199"/>
      <c r="M205" s="199"/>
      <c r="N205" s="111"/>
      <c r="O205" s="111"/>
      <c r="P205" s="111"/>
      <c r="Q205" s="111"/>
      <c r="R205" s="111"/>
      <c r="S205" s="111"/>
      <c r="T205" s="111"/>
      <c r="U205" s="111"/>
      <c r="V205" s="111"/>
      <c r="W205" s="111"/>
      <c r="X205" s="111"/>
      <c r="Y205" s="111"/>
      <c r="Z205" s="111"/>
      <c r="AA205" s="111"/>
      <c r="AB205" s="111"/>
      <c r="AC205" s="111"/>
      <c r="AD205" s="85"/>
      <c r="AK205" s="85"/>
      <c r="AL205" s="85"/>
      <c r="AM205" s="85"/>
      <c r="AN205" s="85"/>
      <c r="AO205" s="85"/>
      <c r="AP205" s="85"/>
      <c r="AQ205" s="85"/>
      <c r="AR205" s="85"/>
      <c r="AS205" s="85"/>
      <c r="AT205" s="85"/>
      <c r="AU205" s="85"/>
      <c r="AV205" s="85"/>
    </row>
    <row r="206" spans="2:55" ht="13.5" customHeight="1" x14ac:dyDescent="0.2">
      <c r="B206" s="308" t="s">
        <v>59</v>
      </c>
      <c r="C206" s="309"/>
      <c r="D206" s="309"/>
      <c r="E206" s="310"/>
      <c r="F206" s="223" t="s">
        <v>14</v>
      </c>
      <c r="G206" s="224"/>
      <c r="H206" s="224" t="s">
        <v>15</v>
      </c>
      <c r="I206" s="224"/>
      <c r="J206" s="224" t="s">
        <v>16</v>
      </c>
      <c r="K206" s="224"/>
      <c r="L206" s="224" t="s">
        <v>17</v>
      </c>
      <c r="M206" s="224"/>
      <c r="N206" s="224" t="s">
        <v>18</v>
      </c>
      <c r="O206" s="224"/>
      <c r="P206" s="224" t="s">
        <v>19</v>
      </c>
      <c r="Q206" s="224"/>
      <c r="R206" s="224" t="s">
        <v>20</v>
      </c>
      <c r="S206" s="224"/>
      <c r="T206" s="311" t="s">
        <v>21</v>
      </c>
      <c r="U206" s="312"/>
      <c r="V206" s="224" t="s">
        <v>22</v>
      </c>
      <c r="W206" s="224"/>
      <c r="X206" s="224" t="s">
        <v>23</v>
      </c>
      <c r="Y206" s="224"/>
      <c r="Z206" s="224" t="s">
        <v>24</v>
      </c>
      <c r="AA206" s="224"/>
      <c r="AB206" s="224" t="s">
        <v>25</v>
      </c>
      <c r="AC206" s="311"/>
      <c r="AD206" s="85"/>
      <c r="AG206" s="196"/>
      <c r="AH206" s="196"/>
      <c r="AI206" s="196"/>
      <c r="AJ206" s="196"/>
      <c r="AK206" s="196"/>
      <c r="AL206" s="196"/>
      <c r="AM206" s="196"/>
      <c r="AN206" s="196"/>
      <c r="AO206" s="196"/>
      <c r="AP206" s="196"/>
      <c r="AQ206" s="196"/>
      <c r="AR206" s="196"/>
      <c r="AS206" s="196"/>
      <c r="AT206" s="196"/>
      <c r="AU206" s="196"/>
      <c r="AV206" s="196"/>
      <c r="AW206" s="197">
        <v>91</v>
      </c>
      <c r="AX206" s="195"/>
      <c r="AY206" s="195">
        <v>88</v>
      </c>
      <c r="AZ206" s="195"/>
      <c r="BA206" s="195">
        <v>55</v>
      </c>
      <c r="BB206" s="195">
        <v>55</v>
      </c>
      <c r="BC206" s="98">
        <f t="shared" ref="BC206:BC227" si="6">SUM(AF206:BB206)</f>
        <v>289</v>
      </c>
    </row>
    <row r="207" spans="2:55" ht="12.75" customHeight="1" x14ac:dyDescent="0.2">
      <c r="B207" s="201" t="s">
        <v>79</v>
      </c>
      <c r="C207" s="201" t="s">
        <v>93</v>
      </c>
      <c r="D207" s="201" t="s">
        <v>93</v>
      </c>
      <c r="E207" s="201" t="s">
        <v>93</v>
      </c>
      <c r="F207" s="208">
        <v>67</v>
      </c>
      <c r="G207" s="209"/>
      <c r="H207" s="211">
        <v>66</v>
      </c>
      <c r="I207" s="211"/>
      <c r="J207" s="211">
        <v>83</v>
      </c>
      <c r="K207" s="211"/>
      <c r="L207" s="211">
        <v>50</v>
      </c>
      <c r="M207" s="211"/>
      <c r="N207" s="211"/>
      <c r="O207" s="211"/>
      <c r="P207" s="211"/>
      <c r="Q207" s="211"/>
      <c r="R207" s="211"/>
      <c r="S207" s="211"/>
      <c r="T207" s="211"/>
      <c r="U207" s="211"/>
      <c r="V207" s="211"/>
      <c r="W207" s="211"/>
      <c r="X207" s="211"/>
      <c r="Y207" s="211"/>
      <c r="Z207" s="211"/>
      <c r="AA207" s="211"/>
      <c r="AB207" s="211"/>
      <c r="AC207" s="208"/>
      <c r="AD207" s="86"/>
      <c r="AG207" s="196"/>
      <c r="AH207" s="196"/>
      <c r="AI207" s="196"/>
      <c r="AJ207" s="196"/>
      <c r="AK207" s="196"/>
      <c r="AL207" s="196"/>
      <c r="AM207" s="196"/>
      <c r="AN207" s="196"/>
      <c r="AO207" s="196"/>
      <c r="AP207" s="196"/>
      <c r="AQ207" s="196"/>
      <c r="AR207" s="196"/>
      <c r="AS207" s="196"/>
      <c r="AT207" s="196"/>
      <c r="AU207" s="196"/>
      <c r="AV207" s="196"/>
      <c r="AW207" s="197">
        <v>111</v>
      </c>
      <c r="AX207" s="195"/>
      <c r="AY207" s="195">
        <v>115</v>
      </c>
      <c r="AZ207" s="195"/>
      <c r="BA207" s="195">
        <v>110</v>
      </c>
      <c r="BB207" s="195">
        <v>110</v>
      </c>
      <c r="BC207" s="98">
        <f t="shared" si="6"/>
        <v>446</v>
      </c>
    </row>
    <row r="208" spans="2:55" ht="17.25" customHeight="1" x14ac:dyDescent="0.2">
      <c r="B208" s="296" t="s">
        <v>76</v>
      </c>
      <c r="C208" s="296" t="s">
        <v>94</v>
      </c>
      <c r="D208" s="296" t="s">
        <v>94</v>
      </c>
      <c r="E208" s="296" t="s">
        <v>94</v>
      </c>
      <c r="F208" s="208">
        <v>93</v>
      </c>
      <c r="G208" s="209"/>
      <c r="H208" s="211">
        <v>104</v>
      </c>
      <c r="I208" s="211"/>
      <c r="J208" s="211">
        <v>142</v>
      </c>
      <c r="K208" s="211"/>
      <c r="L208" s="211">
        <v>88</v>
      </c>
      <c r="M208" s="211"/>
      <c r="N208" s="211"/>
      <c r="O208" s="211"/>
      <c r="P208" s="211"/>
      <c r="Q208" s="211"/>
      <c r="R208" s="211"/>
      <c r="S208" s="211"/>
      <c r="T208" s="211"/>
      <c r="U208" s="211"/>
      <c r="V208" s="211"/>
      <c r="W208" s="211"/>
      <c r="X208" s="211"/>
      <c r="Y208" s="211"/>
      <c r="Z208" s="211"/>
      <c r="AA208" s="211"/>
      <c r="AB208" s="211"/>
      <c r="AC208" s="208"/>
      <c r="AD208" s="86"/>
      <c r="AG208" s="196"/>
      <c r="AH208" s="196"/>
      <c r="AI208" s="196"/>
      <c r="AJ208" s="196"/>
      <c r="AK208" s="196"/>
      <c r="AL208" s="196"/>
      <c r="AM208" s="196"/>
      <c r="AN208" s="196"/>
      <c r="AO208" s="196"/>
      <c r="AP208" s="196"/>
      <c r="AQ208" s="196"/>
      <c r="AR208" s="196"/>
      <c r="AS208" s="196"/>
      <c r="AT208" s="196"/>
      <c r="AU208" s="196"/>
      <c r="AV208" s="196"/>
      <c r="AW208" s="197">
        <v>242</v>
      </c>
      <c r="AX208" s="195"/>
      <c r="AY208" s="195">
        <v>262</v>
      </c>
      <c r="AZ208" s="195"/>
      <c r="BA208" s="195">
        <v>184</v>
      </c>
      <c r="BB208" s="195">
        <v>184</v>
      </c>
      <c r="BC208" s="98">
        <f t="shared" si="6"/>
        <v>872</v>
      </c>
    </row>
    <row r="209" spans="2:55" ht="14.25" customHeight="1" x14ac:dyDescent="0.2">
      <c r="B209" s="201" t="s">
        <v>95</v>
      </c>
      <c r="C209" s="201" t="s">
        <v>96</v>
      </c>
      <c r="D209" s="201" t="s">
        <v>96</v>
      </c>
      <c r="E209" s="201" t="s">
        <v>96</v>
      </c>
      <c r="F209" s="208">
        <v>181</v>
      </c>
      <c r="G209" s="209"/>
      <c r="H209" s="211">
        <v>253</v>
      </c>
      <c r="I209" s="211"/>
      <c r="J209" s="211">
        <v>269</v>
      </c>
      <c r="K209" s="211"/>
      <c r="L209" s="211">
        <v>264</v>
      </c>
      <c r="M209" s="211"/>
      <c r="N209" s="211"/>
      <c r="O209" s="211"/>
      <c r="P209" s="211"/>
      <c r="Q209" s="211"/>
      <c r="R209" s="211"/>
      <c r="S209" s="211"/>
      <c r="T209" s="211"/>
      <c r="U209" s="211"/>
      <c r="V209" s="211"/>
      <c r="W209" s="211"/>
      <c r="X209" s="211"/>
      <c r="Y209" s="211"/>
      <c r="Z209" s="211"/>
      <c r="AA209" s="211"/>
      <c r="AB209" s="211"/>
      <c r="AC209" s="208"/>
      <c r="AD209" s="86"/>
      <c r="AG209" s="196"/>
      <c r="AH209" s="196"/>
      <c r="AI209" s="196"/>
      <c r="AJ209" s="196"/>
      <c r="AK209" s="196"/>
      <c r="AL209" s="196"/>
      <c r="AM209" s="196"/>
      <c r="AN209" s="196"/>
      <c r="AO209" s="196"/>
      <c r="AP209" s="196"/>
      <c r="AQ209" s="196"/>
      <c r="AR209" s="196"/>
      <c r="AS209" s="196"/>
      <c r="AT209" s="196"/>
      <c r="AU209" s="196"/>
      <c r="AV209" s="196"/>
      <c r="AW209" s="197">
        <v>214</v>
      </c>
      <c r="AX209" s="195"/>
      <c r="AY209" s="195">
        <v>210</v>
      </c>
      <c r="AZ209" s="195"/>
      <c r="BA209" s="195">
        <v>150</v>
      </c>
      <c r="BB209" s="195">
        <v>150</v>
      </c>
      <c r="BC209" s="98">
        <f t="shared" si="6"/>
        <v>724</v>
      </c>
    </row>
    <row r="210" spans="2:55" ht="12.75" customHeight="1" x14ac:dyDescent="0.2">
      <c r="B210" s="201" t="s">
        <v>97</v>
      </c>
      <c r="C210" s="201" t="s">
        <v>98</v>
      </c>
      <c r="D210" s="201" t="s">
        <v>98</v>
      </c>
      <c r="E210" s="201" t="s">
        <v>98</v>
      </c>
      <c r="F210" s="208">
        <v>176</v>
      </c>
      <c r="G210" s="209"/>
      <c r="H210" s="211">
        <v>157</v>
      </c>
      <c r="I210" s="211"/>
      <c r="J210" s="211">
        <v>157</v>
      </c>
      <c r="K210" s="211"/>
      <c r="L210" s="211">
        <v>181</v>
      </c>
      <c r="M210" s="211"/>
      <c r="N210" s="211"/>
      <c r="O210" s="211"/>
      <c r="P210" s="211"/>
      <c r="Q210" s="211"/>
      <c r="R210" s="211"/>
      <c r="S210" s="211"/>
      <c r="T210" s="211"/>
      <c r="U210" s="211"/>
      <c r="V210" s="211"/>
      <c r="W210" s="211"/>
      <c r="X210" s="211"/>
      <c r="Y210" s="211"/>
      <c r="Z210" s="211"/>
      <c r="AA210" s="211"/>
      <c r="AB210" s="211"/>
      <c r="AC210" s="208"/>
      <c r="AD210" s="86"/>
      <c r="AG210" s="196"/>
      <c r="AH210" s="196"/>
      <c r="AI210" s="196"/>
      <c r="AJ210" s="196"/>
      <c r="AK210" s="196"/>
      <c r="AL210" s="196"/>
      <c r="AM210" s="196"/>
      <c r="AN210" s="196"/>
      <c r="AO210" s="196"/>
      <c r="AP210" s="196"/>
      <c r="AQ210" s="196"/>
      <c r="AR210" s="196"/>
      <c r="AS210" s="196"/>
      <c r="AT210" s="196"/>
      <c r="AU210" s="196"/>
      <c r="AV210" s="196"/>
      <c r="AW210" s="197">
        <v>56</v>
      </c>
      <c r="AX210" s="195"/>
      <c r="AY210" s="195">
        <v>51</v>
      </c>
      <c r="AZ210" s="195"/>
      <c r="BA210" s="195">
        <v>144</v>
      </c>
      <c r="BB210" s="195">
        <v>144</v>
      </c>
      <c r="BC210" s="98">
        <f t="shared" si="6"/>
        <v>395</v>
      </c>
    </row>
    <row r="211" spans="2:55" ht="12.75" customHeight="1" x14ac:dyDescent="0.2">
      <c r="B211" s="280" t="s">
        <v>99</v>
      </c>
      <c r="C211" s="280" t="s">
        <v>100</v>
      </c>
      <c r="D211" s="280" t="s">
        <v>100</v>
      </c>
      <c r="E211" s="280" t="s">
        <v>100</v>
      </c>
      <c r="F211" s="208">
        <v>29</v>
      </c>
      <c r="G211" s="209"/>
      <c r="H211" s="211">
        <v>36</v>
      </c>
      <c r="I211" s="211"/>
      <c r="J211" s="211">
        <v>141</v>
      </c>
      <c r="K211" s="211"/>
      <c r="L211" s="211">
        <v>64</v>
      </c>
      <c r="M211" s="211"/>
      <c r="N211" s="211"/>
      <c r="O211" s="211"/>
      <c r="P211" s="211"/>
      <c r="Q211" s="211"/>
      <c r="R211" s="211"/>
      <c r="S211" s="211"/>
      <c r="T211" s="211"/>
      <c r="U211" s="211"/>
      <c r="V211" s="211"/>
      <c r="W211" s="211"/>
      <c r="X211" s="211"/>
      <c r="Y211" s="211"/>
      <c r="Z211" s="211"/>
      <c r="AA211" s="211"/>
      <c r="AB211" s="211"/>
      <c r="AC211" s="208"/>
      <c r="AD211" s="86"/>
      <c r="AG211" s="196"/>
      <c r="AH211" s="196"/>
      <c r="AI211" s="196"/>
      <c r="AJ211" s="196"/>
      <c r="AK211" s="196"/>
      <c r="AL211" s="196"/>
      <c r="AM211" s="196"/>
      <c r="AN211" s="196"/>
      <c r="AO211" s="196"/>
      <c r="AP211" s="196"/>
      <c r="AQ211" s="196"/>
      <c r="AR211" s="196"/>
      <c r="AS211" s="196"/>
      <c r="AT211" s="196"/>
      <c r="AU211" s="196"/>
      <c r="AV211" s="196"/>
      <c r="AW211" s="197">
        <v>50</v>
      </c>
      <c r="AX211" s="195"/>
      <c r="AY211" s="195">
        <v>54</v>
      </c>
      <c r="AZ211" s="195"/>
      <c r="BA211" s="195">
        <v>30</v>
      </c>
      <c r="BB211" s="195">
        <v>0</v>
      </c>
      <c r="BC211" s="98">
        <f t="shared" si="6"/>
        <v>134</v>
      </c>
    </row>
    <row r="212" spans="2:55" ht="12.75" customHeight="1" x14ac:dyDescent="0.2">
      <c r="B212" s="280" t="s">
        <v>103</v>
      </c>
      <c r="C212" s="280" t="s">
        <v>102</v>
      </c>
      <c r="D212" s="280" t="s">
        <v>102</v>
      </c>
      <c r="E212" s="280" t="s">
        <v>102</v>
      </c>
      <c r="F212" s="208">
        <v>0</v>
      </c>
      <c r="G212" s="209"/>
      <c r="H212" s="211">
        <v>0</v>
      </c>
      <c r="I212" s="211"/>
      <c r="J212" s="211">
        <v>1</v>
      </c>
      <c r="K212" s="211"/>
      <c r="L212" s="211">
        <v>0</v>
      </c>
      <c r="M212" s="211"/>
      <c r="N212" s="211"/>
      <c r="O212" s="211"/>
      <c r="P212" s="211"/>
      <c r="Q212" s="211"/>
      <c r="R212" s="211"/>
      <c r="S212" s="211"/>
      <c r="T212" s="211"/>
      <c r="U212" s="211"/>
      <c r="V212" s="211"/>
      <c r="W212" s="211"/>
      <c r="X212" s="211"/>
      <c r="Y212" s="211"/>
      <c r="Z212" s="211"/>
      <c r="AA212" s="211"/>
      <c r="AB212" s="211"/>
      <c r="AC212" s="208"/>
      <c r="AD212" s="86"/>
      <c r="AG212" s="196"/>
      <c r="AH212" s="196"/>
      <c r="AI212" s="196"/>
      <c r="AJ212" s="196"/>
      <c r="AK212" s="196"/>
      <c r="AL212" s="196"/>
      <c r="AM212" s="196"/>
      <c r="AN212" s="196"/>
      <c r="AO212" s="196"/>
      <c r="AP212" s="196"/>
      <c r="AQ212" s="196"/>
      <c r="AR212" s="196"/>
      <c r="AS212" s="196"/>
      <c r="AT212" s="196"/>
      <c r="AU212" s="196"/>
      <c r="AV212" s="196"/>
      <c r="AW212" s="197">
        <v>0</v>
      </c>
      <c r="AX212" s="195"/>
      <c r="AY212" s="195">
        <v>0</v>
      </c>
      <c r="AZ212" s="195"/>
      <c r="BA212" s="195">
        <v>0</v>
      </c>
      <c r="BB212" s="195">
        <v>30</v>
      </c>
      <c r="BC212" s="98">
        <f t="shared" si="6"/>
        <v>30</v>
      </c>
    </row>
    <row r="213" spans="2:55" ht="12.75" customHeight="1" x14ac:dyDescent="0.2">
      <c r="B213" s="280" t="s">
        <v>155</v>
      </c>
      <c r="C213" s="280" t="s">
        <v>104</v>
      </c>
      <c r="D213" s="280" t="s">
        <v>104</v>
      </c>
      <c r="E213" s="280" t="s">
        <v>104</v>
      </c>
      <c r="F213" s="208">
        <v>33</v>
      </c>
      <c r="G213" s="209"/>
      <c r="H213" s="211">
        <v>67</v>
      </c>
      <c r="I213" s="211"/>
      <c r="J213" s="211">
        <v>42</v>
      </c>
      <c r="K213" s="211"/>
      <c r="L213" s="211">
        <v>40</v>
      </c>
      <c r="M213" s="211"/>
      <c r="N213" s="211"/>
      <c r="O213" s="211"/>
      <c r="P213" s="211"/>
      <c r="Q213" s="211"/>
      <c r="R213" s="211"/>
      <c r="S213" s="211"/>
      <c r="T213" s="211"/>
      <c r="U213" s="211"/>
      <c r="V213" s="211"/>
      <c r="W213" s="211"/>
      <c r="X213" s="211"/>
      <c r="Y213" s="211"/>
      <c r="Z213" s="211"/>
      <c r="AA213" s="211"/>
      <c r="AB213" s="211"/>
      <c r="AC213" s="208"/>
      <c r="AD213" s="86"/>
      <c r="AG213" s="196"/>
      <c r="AH213" s="196"/>
      <c r="AI213" s="196"/>
      <c r="AJ213" s="196"/>
      <c r="AK213" s="196"/>
      <c r="AL213" s="196"/>
      <c r="AM213" s="196"/>
      <c r="AN213" s="196"/>
      <c r="AO213" s="196"/>
      <c r="AP213" s="196"/>
      <c r="AQ213" s="196"/>
      <c r="AR213" s="196"/>
      <c r="AS213" s="196"/>
      <c r="AT213" s="196"/>
      <c r="AU213" s="196"/>
      <c r="AV213" s="196"/>
      <c r="AW213" s="197">
        <v>172</v>
      </c>
      <c r="AX213" s="195"/>
      <c r="AY213" s="195">
        <v>304</v>
      </c>
      <c r="AZ213" s="195"/>
      <c r="BA213" s="195">
        <v>182</v>
      </c>
      <c r="BB213" s="195">
        <v>182</v>
      </c>
      <c r="BC213" s="98">
        <f t="shared" si="6"/>
        <v>840</v>
      </c>
    </row>
    <row r="214" spans="2:55" ht="23.25" customHeight="1" x14ac:dyDescent="0.2">
      <c r="B214" s="280" t="s">
        <v>105</v>
      </c>
      <c r="C214" s="280" t="s">
        <v>106</v>
      </c>
      <c r="D214" s="280" t="s">
        <v>106</v>
      </c>
      <c r="E214" s="280" t="s">
        <v>106</v>
      </c>
      <c r="F214" s="208">
        <v>155</v>
      </c>
      <c r="G214" s="209"/>
      <c r="H214" s="211">
        <v>298</v>
      </c>
      <c r="I214" s="211"/>
      <c r="J214" s="211">
        <v>265</v>
      </c>
      <c r="K214" s="211"/>
      <c r="L214" s="211">
        <v>221</v>
      </c>
      <c r="M214" s="211"/>
      <c r="N214" s="211"/>
      <c r="O214" s="211"/>
      <c r="P214" s="211"/>
      <c r="Q214" s="211"/>
      <c r="R214" s="211"/>
      <c r="S214" s="211"/>
      <c r="T214" s="211"/>
      <c r="U214" s="211"/>
      <c r="V214" s="211"/>
      <c r="W214" s="211"/>
      <c r="X214" s="211"/>
      <c r="Y214" s="211"/>
      <c r="Z214" s="211"/>
      <c r="AA214" s="211"/>
      <c r="AB214" s="211"/>
      <c r="AC214" s="208"/>
      <c r="AD214" s="86"/>
      <c r="AG214" s="196"/>
      <c r="AH214" s="196"/>
      <c r="AI214" s="196"/>
      <c r="AJ214" s="196"/>
      <c r="AK214" s="196"/>
      <c r="AL214" s="196"/>
      <c r="AM214" s="196"/>
      <c r="AN214" s="196"/>
      <c r="AO214" s="196"/>
      <c r="AP214" s="196"/>
      <c r="AQ214" s="196"/>
      <c r="AR214" s="196"/>
      <c r="AS214" s="196"/>
      <c r="AT214" s="196"/>
      <c r="AU214" s="196"/>
      <c r="AV214" s="196"/>
      <c r="AW214" s="197">
        <v>11</v>
      </c>
      <c r="AX214" s="195"/>
      <c r="AY214" s="195">
        <v>16</v>
      </c>
      <c r="AZ214" s="195"/>
      <c r="BA214" s="195">
        <v>9</v>
      </c>
      <c r="BB214" s="195">
        <v>9</v>
      </c>
      <c r="BC214" s="98">
        <f t="shared" si="6"/>
        <v>45</v>
      </c>
    </row>
    <row r="215" spans="2:55" ht="27" customHeight="1" x14ac:dyDescent="0.2">
      <c r="B215" s="278" t="s">
        <v>77</v>
      </c>
      <c r="C215" s="201" t="s">
        <v>107</v>
      </c>
      <c r="D215" s="201" t="s">
        <v>107</v>
      </c>
      <c r="E215" s="201" t="s">
        <v>107</v>
      </c>
      <c r="F215" s="208">
        <v>4</v>
      </c>
      <c r="G215" s="209"/>
      <c r="H215" s="211">
        <v>8</v>
      </c>
      <c r="I215" s="211"/>
      <c r="J215" s="211">
        <v>214</v>
      </c>
      <c r="K215" s="211"/>
      <c r="L215" s="211">
        <v>23</v>
      </c>
      <c r="M215" s="211"/>
      <c r="N215" s="211"/>
      <c r="O215" s="211"/>
      <c r="P215" s="211"/>
      <c r="Q215" s="211"/>
      <c r="R215" s="211"/>
      <c r="S215" s="211"/>
      <c r="T215" s="211"/>
      <c r="U215" s="211"/>
      <c r="V215" s="211"/>
      <c r="W215" s="211"/>
      <c r="X215" s="211"/>
      <c r="Y215" s="211"/>
      <c r="Z215" s="211"/>
      <c r="AA215" s="211"/>
      <c r="AB215" s="211"/>
      <c r="AC215" s="208"/>
      <c r="AD215" s="86"/>
      <c r="AG215" s="196"/>
      <c r="AH215" s="196"/>
      <c r="AI215" s="196"/>
      <c r="AJ215" s="196"/>
      <c r="AK215" s="196"/>
      <c r="AL215" s="196"/>
      <c r="AM215" s="196"/>
      <c r="AN215" s="196"/>
      <c r="AO215" s="196"/>
      <c r="AP215" s="196"/>
      <c r="AQ215" s="196"/>
      <c r="AR215" s="196"/>
      <c r="AS215" s="196"/>
      <c r="AT215" s="196"/>
      <c r="AU215" s="196"/>
      <c r="AV215" s="196"/>
      <c r="AW215" s="197">
        <v>7</v>
      </c>
      <c r="AX215" s="195"/>
      <c r="AY215" s="195">
        <v>8</v>
      </c>
      <c r="AZ215" s="195"/>
      <c r="BA215" s="195">
        <v>3</v>
      </c>
      <c r="BB215" s="195">
        <v>3</v>
      </c>
      <c r="BC215" s="98">
        <f t="shared" si="6"/>
        <v>21</v>
      </c>
    </row>
    <row r="216" spans="2:55" ht="12.75" customHeight="1" x14ac:dyDescent="0.2">
      <c r="B216" s="201" t="s">
        <v>108</v>
      </c>
      <c r="C216" s="201" t="s">
        <v>109</v>
      </c>
      <c r="D216" s="201" t="s">
        <v>109</v>
      </c>
      <c r="E216" s="201" t="s">
        <v>109</v>
      </c>
      <c r="F216" s="208">
        <v>0</v>
      </c>
      <c r="G216" s="209"/>
      <c r="H216" s="211">
        <v>3</v>
      </c>
      <c r="I216" s="211"/>
      <c r="J216" s="211">
        <v>6</v>
      </c>
      <c r="K216" s="211"/>
      <c r="L216" s="211">
        <v>14</v>
      </c>
      <c r="M216" s="211"/>
      <c r="N216" s="211"/>
      <c r="O216" s="211"/>
      <c r="P216" s="211"/>
      <c r="Q216" s="211"/>
      <c r="R216" s="211"/>
      <c r="S216" s="211"/>
      <c r="T216" s="211"/>
      <c r="U216" s="211"/>
      <c r="V216" s="211"/>
      <c r="W216" s="211"/>
      <c r="X216" s="211"/>
      <c r="Y216" s="211"/>
      <c r="Z216" s="211"/>
      <c r="AA216" s="211"/>
      <c r="AB216" s="211"/>
      <c r="AC216" s="208"/>
      <c r="AD216" s="86"/>
      <c r="AG216" s="196"/>
      <c r="AH216" s="196"/>
      <c r="AI216" s="196"/>
      <c r="AJ216" s="196"/>
      <c r="AK216" s="196"/>
      <c r="AL216" s="196"/>
      <c r="AM216" s="196"/>
      <c r="AN216" s="196"/>
      <c r="AO216" s="196"/>
      <c r="AP216" s="196"/>
      <c r="AQ216" s="196"/>
      <c r="AR216" s="196"/>
      <c r="AS216" s="196"/>
      <c r="AT216" s="196"/>
      <c r="AU216" s="196"/>
      <c r="AV216" s="196"/>
      <c r="AW216" s="197">
        <v>55</v>
      </c>
      <c r="AX216" s="195"/>
      <c r="AY216" s="195">
        <v>55</v>
      </c>
      <c r="AZ216" s="195"/>
      <c r="BA216" s="195">
        <v>54</v>
      </c>
      <c r="BB216" s="195">
        <v>54</v>
      </c>
      <c r="BC216" s="98">
        <f t="shared" si="6"/>
        <v>218</v>
      </c>
    </row>
    <row r="217" spans="2:55" ht="12.75" customHeight="1" x14ac:dyDescent="0.2">
      <c r="B217" s="201" t="s">
        <v>110</v>
      </c>
      <c r="C217" s="201" t="s">
        <v>111</v>
      </c>
      <c r="D217" s="201" t="s">
        <v>111</v>
      </c>
      <c r="E217" s="201" t="s">
        <v>111</v>
      </c>
      <c r="F217" s="208">
        <v>86</v>
      </c>
      <c r="G217" s="209"/>
      <c r="H217" s="211">
        <v>82</v>
      </c>
      <c r="I217" s="211"/>
      <c r="J217" s="211">
        <v>96</v>
      </c>
      <c r="K217" s="211"/>
      <c r="L217" s="211">
        <v>63</v>
      </c>
      <c r="M217" s="211"/>
      <c r="N217" s="211"/>
      <c r="O217" s="211"/>
      <c r="P217" s="211"/>
      <c r="Q217" s="211"/>
      <c r="R217" s="211"/>
      <c r="S217" s="211"/>
      <c r="T217" s="211"/>
      <c r="U217" s="211"/>
      <c r="V217" s="211"/>
      <c r="W217" s="211"/>
      <c r="X217" s="211"/>
      <c r="Y217" s="211"/>
      <c r="Z217" s="211"/>
      <c r="AA217" s="211"/>
      <c r="AB217" s="211"/>
      <c r="AC217" s="208"/>
      <c r="AD217" s="86"/>
      <c r="AG217" s="196"/>
      <c r="AH217" s="196"/>
      <c r="AI217" s="196"/>
      <c r="AJ217" s="196"/>
      <c r="AK217" s="196"/>
      <c r="AL217" s="196"/>
      <c r="AM217" s="196"/>
      <c r="AN217" s="196"/>
      <c r="AO217" s="196"/>
      <c r="AP217" s="196"/>
      <c r="AQ217" s="196"/>
      <c r="AR217" s="196"/>
      <c r="AS217" s="196"/>
      <c r="AT217" s="196"/>
      <c r="AU217" s="196"/>
      <c r="AV217" s="196"/>
      <c r="AW217" s="197">
        <v>17</v>
      </c>
      <c r="AX217" s="195"/>
      <c r="AY217" s="195">
        <v>11</v>
      </c>
      <c r="AZ217" s="195"/>
      <c r="BA217" s="195">
        <v>17</v>
      </c>
      <c r="BB217" s="195">
        <v>17</v>
      </c>
      <c r="BC217" s="98">
        <f t="shared" si="6"/>
        <v>62</v>
      </c>
    </row>
    <row r="218" spans="2:55" ht="12.75" customHeight="1" x14ac:dyDescent="0.2">
      <c r="B218" s="201" t="s">
        <v>112</v>
      </c>
      <c r="C218" s="201" t="s">
        <v>113</v>
      </c>
      <c r="D218" s="201" t="s">
        <v>113</v>
      </c>
      <c r="E218" s="201" t="s">
        <v>113</v>
      </c>
      <c r="F218" s="208">
        <v>51</v>
      </c>
      <c r="G218" s="209"/>
      <c r="H218" s="211">
        <v>23</v>
      </c>
      <c r="I218" s="211"/>
      <c r="J218" s="211">
        <v>18</v>
      </c>
      <c r="K218" s="211"/>
      <c r="L218" s="211">
        <v>18</v>
      </c>
      <c r="M218" s="211"/>
      <c r="N218" s="211"/>
      <c r="O218" s="211"/>
      <c r="P218" s="211"/>
      <c r="Q218" s="211"/>
      <c r="R218" s="211"/>
      <c r="S218" s="211"/>
      <c r="T218" s="211"/>
      <c r="U218" s="211"/>
      <c r="V218" s="211"/>
      <c r="W218" s="211"/>
      <c r="X218" s="211"/>
      <c r="Y218" s="211"/>
      <c r="Z218" s="211"/>
      <c r="AA218" s="211"/>
      <c r="AB218" s="211"/>
      <c r="AC218" s="208"/>
      <c r="AD218" s="86"/>
      <c r="AG218" s="196"/>
      <c r="AH218" s="196"/>
      <c r="AI218" s="196"/>
      <c r="AJ218" s="196"/>
      <c r="AK218" s="196"/>
      <c r="AL218" s="196"/>
      <c r="AM218" s="196"/>
      <c r="AN218" s="196"/>
      <c r="AO218" s="196"/>
      <c r="AP218" s="196"/>
      <c r="AQ218" s="196"/>
      <c r="AR218" s="196"/>
      <c r="AS218" s="196"/>
      <c r="AT218" s="196"/>
      <c r="AU218" s="196"/>
      <c r="AV218" s="196"/>
      <c r="AW218" s="197">
        <v>2</v>
      </c>
      <c r="AX218" s="195"/>
      <c r="AY218" s="195">
        <v>2</v>
      </c>
      <c r="AZ218" s="195"/>
      <c r="BA218" s="195">
        <v>0</v>
      </c>
      <c r="BB218" s="195">
        <v>0</v>
      </c>
      <c r="BC218" s="98">
        <f t="shared" si="6"/>
        <v>4</v>
      </c>
    </row>
    <row r="219" spans="2:55" ht="12.75" customHeight="1" x14ac:dyDescent="0.2">
      <c r="B219" s="280" t="s">
        <v>78</v>
      </c>
      <c r="C219" s="280" t="s">
        <v>114</v>
      </c>
      <c r="D219" s="280" t="s">
        <v>114</v>
      </c>
      <c r="E219" s="280" t="s">
        <v>114</v>
      </c>
      <c r="F219" s="208">
        <v>0</v>
      </c>
      <c r="G219" s="209"/>
      <c r="H219" s="211">
        <v>0</v>
      </c>
      <c r="I219" s="211"/>
      <c r="J219" s="211">
        <v>0</v>
      </c>
      <c r="K219" s="211"/>
      <c r="L219" s="211">
        <v>0</v>
      </c>
      <c r="M219" s="211"/>
      <c r="N219" s="211"/>
      <c r="O219" s="211"/>
      <c r="P219" s="211"/>
      <c r="Q219" s="211"/>
      <c r="R219" s="211"/>
      <c r="S219" s="211"/>
      <c r="T219" s="211"/>
      <c r="U219" s="211"/>
      <c r="V219" s="211"/>
      <c r="W219" s="211"/>
      <c r="X219" s="211"/>
      <c r="Y219" s="211"/>
      <c r="Z219" s="211"/>
      <c r="AA219" s="211"/>
      <c r="AB219" s="211"/>
      <c r="AC219" s="208"/>
      <c r="AD219" s="86"/>
      <c r="AG219" s="196"/>
      <c r="AH219" s="196"/>
      <c r="AI219" s="196"/>
      <c r="AJ219" s="196"/>
      <c r="AK219" s="196"/>
      <c r="AL219" s="196"/>
      <c r="AM219" s="196"/>
      <c r="AN219" s="196"/>
      <c r="AO219" s="196"/>
      <c r="AP219" s="196"/>
      <c r="AQ219" s="196"/>
      <c r="AR219" s="196"/>
      <c r="AS219" s="196"/>
      <c r="AT219" s="196"/>
      <c r="AU219" s="196"/>
      <c r="AV219" s="196"/>
      <c r="AW219" s="197">
        <v>0</v>
      </c>
      <c r="AX219" s="195"/>
      <c r="AY219" s="195">
        <v>0</v>
      </c>
      <c r="AZ219" s="195"/>
      <c r="BA219" s="195">
        <v>0</v>
      </c>
      <c r="BB219" s="195">
        <v>0</v>
      </c>
      <c r="BC219" s="98">
        <f t="shared" si="6"/>
        <v>0</v>
      </c>
    </row>
    <row r="220" spans="2:55" ht="12.75" customHeight="1" x14ac:dyDescent="0.2">
      <c r="B220" s="201" t="s">
        <v>115</v>
      </c>
      <c r="C220" s="201" t="s">
        <v>116</v>
      </c>
      <c r="D220" s="201" t="s">
        <v>116</v>
      </c>
      <c r="E220" s="201" t="s">
        <v>116</v>
      </c>
      <c r="F220" s="208">
        <v>0</v>
      </c>
      <c r="G220" s="209"/>
      <c r="H220" s="211">
        <v>2</v>
      </c>
      <c r="I220" s="211"/>
      <c r="J220" s="211">
        <v>0</v>
      </c>
      <c r="K220" s="211"/>
      <c r="L220" s="211">
        <v>1</v>
      </c>
      <c r="M220" s="211"/>
      <c r="N220" s="211"/>
      <c r="O220" s="211"/>
      <c r="P220" s="211"/>
      <c r="Q220" s="211"/>
      <c r="R220" s="211"/>
      <c r="S220" s="211"/>
      <c r="T220" s="211"/>
      <c r="U220" s="211"/>
      <c r="V220" s="211"/>
      <c r="W220" s="211"/>
      <c r="X220" s="211"/>
      <c r="Y220" s="211"/>
      <c r="Z220" s="211"/>
      <c r="AA220" s="211"/>
      <c r="AB220" s="211"/>
      <c r="AC220" s="208"/>
      <c r="AD220" s="86"/>
      <c r="AG220" s="196"/>
      <c r="AH220" s="196"/>
      <c r="AI220" s="196"/>
      <c r="AJ220" s="196"/>
      <c r="AK220" s="196"/>
      <c r="AL220" s="196"/>
      <c r="AM220" s="196"/>
      <c r="AN220" s="196"/>
      <c r="AO220" s="196"/>
      <c r="AP220" s="196"/>
      <c r="AQ220" s="196"/>
      <c r="AR220" s="196"/>
      <c r="AS220" s="196"/>
      <c r="AT220" s="196"/>
      <c r="AU220" s="196"/>
      <c r="AV220" s="196"/>
      <c r="AW220" s="197">
        <v>49</v>
      </c>
      <c r="AX220" s="195"/>
      <c r="AY220" s="195">
        <v>113</v>
      </c>
      <c r="AZ220" s="195"/>
      <c r="BA220" s="195">
        <v>65</v>
      </c>
      <c r="BB220" s="195">
        <v>65</v>
      </c>
      <c r="BC220" s="98">
        <f t="shared" si="6"/>
        <v>292</v>
      </c>
    </row>
    <row r="221" spans="2:55" ht="12.75" customHeight="1" x14ac:dyDescent="0.2">
      <c r="B221" s="201" t="s">
        <v>60</v>
      </c>
      <c r="C221" s="201" t="s">
        <v>117</v>
      </c>
      <c r="D221" s="201" t="s">
        <v>117</v>
      </c>
      <c r="E221" s="201" t="s">
        <v>117</v>
      </c>
      <c r="F221" s="208">
        <v>40</v>
      </c>
      <c r="G221" s="209"/>
      <c r="H221" s="211">
        <v>83</v>
      </c>
      <c r="I221" s="211"/>
      <c r="J221" s="211">
        <v>111</v>
      </c>
      <c r="K221" s="211"/>
      <c r="L221" s="211">
        <v>123</v>
      </c>
      <c r="M221" s="211"/>
      <c r="N221" s="211"/>
      <c r="O221" s="211"/>
      <c r="P221" s="211"/>
      <c r="Q221" s="211"/>
      <c r="R221" s="211"/>
      <c r="S221" s="211"/>
      <c r="T221" s="211"/>
      <c r="U221" s="211"/>
      <c r="V221" s="211"/>
      <c r="W221" s="211"/>
      <c r="X221" s="211"/>
      <c r="Y221" s="211"/>
      <c r="Z221" s="211"/>
      <c r="AA221" s="211"/>
      <c r="AB221" s="211"/>
      <c r="AC221" s="208"/>
      <c r="AD221" s="86"/>
      <c r="AG221" s="196"/>
      <c r="AH221" s="196"/>
      <c r="AI221" s="196"/>
      <c r="AJ221" s="196"/>
      <c r="AK221" s="196"/>
      <c r="AL221" s="196"/>
      <c r="AM221" s="196"/>
      <c r="AN221" s="196"/>
      <c r="AO221" s="196"/>
      <c r="AP221" s="196"/>
      <c r="AQ221" s="196"/>
      <c r="AR221" s="196"/>
      <c r="AS221" s="196"/>
      <c r="AT221" s="196"/>
      <c r="AU221" s="196"/>
      <c r="AV221" s="196"/>
      <c r="AW221" s="197">
        <v>447</v>
      </c>
      <c r="AX221" s="195"/>
      <c r="AY221" s="195">
        <v>544</v>
      </c>
      <c r="AZ221" s="195"/>
      <c r="BA221" s="195">
        <v>481</v>
      </c>
      <c r="BB221" s="195">
        <v>481</v>
      </c>
      <c r="BC221" s="98">
        <f t="shared" si="6"/>
        <v>1953</v>
      </c>
    </row>
    <row r="222" spans="2:55" ht="12.75" customHeight="1" x14ac:dyDescent="0.2">
      <c r="B222" s="201" t="s">
        <v>141</v>
      </c>
      <c r="C222" s="201"/>
      <c r="D222" s="201"/>
      <c r="E222" s="201"/>
      <c r="F222" s="208">
        <v>418</v>
      </c>
      <c r="G222" s="209"/>
      <c r="H222" s="211">
        <v>519</v>
      </c>
      <c r="I222" s="211"/>
      <c r="J222" s="211">
        <v>447</v>
      </c>
      <c r="K222" s="211"/>
      <c r="L222" s="211">
        <v>420</v>
      </c>
      <c r="M222" s="211"/>
      <c r="N222" s="211"/>
      <c r="O222" s="211"/>
      <c r="P222" s="211"/>
      <c r="Q222" s="211"/>
      <c r="R222" s="211"/>
      <c r="S222" s="211"/>
      <c r="T222" s="211"/>
      <c r="U222" s="211"/>
      <c r="V222" s="211"/>
      <c r="W222" s="211"/>
      <c r="X222" s="211"/>
      <c r="Y222" s="211"/>
      <c r="Z222" s="211"/>
      <c r="AA222" s="211"/>
      <c r="AB222" s="211"/>
      <c r="AC222" s="208"/>
      <c r="AD222" s="86"/>
      <c r="AG222" s="196"/>
      <c r="AH222" s="196"/>
      <c r="AI222" s="196"/>
      <c r="AJ222" s="196"/>
      <c r="AK222" s="196"/>
      <c r="AL222" s="196"/>
      <c r="AM222" s="196"/>
      <c r="AN222" s="196"/>
      <c r="AO222" s="196"/>
      <c r="AP222" s="196"/>
      <c r="AQ222" s="196"/>
      <c r="AR222" s="196"/>
      <c r="AS222" s="196"/>
      <c r="AT222" s="196"/>
      <c r="AU222" s="196"/>
      <c r="AV222" s="196"/>
      <c r="AW222" s="197">
        <v>260</v>
      </c>
      <c r="AX222" s="195"/>
      <c r="AY222" s="195">
        <v>92</v>
      </c>
      <c r="AZ222" s="195"/>
      <c r="BA222" s="195">
        <v>27</v>
      </c>
      <c r="BB222" s="195">
        <v>27</v>
      </c>
      <c r="BC222" s="98">
        <f t="shared" si="6"/>
        <v>406</v>
      </c>
    </row>
    <row r="223" spans="2:55" ht="12.75" customHeight="1" x14ac:dyDescent="0.2">
      <c r="B223" s="280" t="s">
        <v>118</v>
      </c>
      <c r="C223" s="280" t="s">
        <v>119</v>
      </c>
      <c r="D223" s="280" t="s">
        <v>119</v>
      </c>
      <c r="E223" s="280" t="s">
        <v>119</v>
      </c>
      <c r="F223" s="208">
        <v>17</v>
      </c>
      <c r="G223" s="209"/>
      <c r="H223" s="211">
        <v>48</v>
      </c>
      <c r="I223" s="211"/>
      <c r="J223" s="211">
        <v>118</v>
      </c>
      <c r="K223" s="211"/>
      <c r="L223" s="211">
        <v>115</v>
      </c>
      <c r="M223" s="211"/>
      <c r="N223" s="211"/>
      <c r="O223" s="211"/>
      <c r="P223" s="211"/>
      <c r="Q223" s="211"/>
      <c r="R223" s="211"/>
      <c r="S223" s="211"/>
      <c r="T223" s="211"/>
      <c r="U223" s="211"/>
      <c r="V223" s="211"/>
      <c r="W223" s="211"/>
      <c r="X223" s="211"/>
      <c r="Y223" s="211"/>
      <c r="Z223" s="211"/>
      <c r="AA223" s="211"/>
      <c r="AB223" s="211"/>
      <c r="AC223" s="208"/>
      <c r="AD223" s="86"/>
      <c r="AG223" s="196"/>
      <c r="AH223" s="196"/>
      <c r="AI223" s="196"/>
      <c r="AJ223" s="196"/>
      <c r="AK223" s="196"/>
      <c r="AL223" s="196"/>
      <c r="AM223" s="196"/>
      <c r="AN223" s="196"/>
      <c r="AO223" s="196"/>
      <c r="AP223" s="196"/>
      <c r="AQ223" s="196"/>
      <c r="AR223" s="196"/>
      <c r="AS223" s="196"/>
      <c r="AT223" s="196"/>
      <c r="AU223" s="196"/>
      <c r="AV223" s="196"/>
      <c r="AW223" s="197">
        <v>310</v>
      </c>
      <c r="AX223" s="195"/>
      <c r="AY223" s="195">
        <v>236</v>
      </c>
      <c r="AZ223" s="195"/>
      <c r="BA223" s="195">
        <v>248</v>
      </c>
      <c r="BB223" s="195">
        <v>248</v>
      </c>
      <c r="BC223" s="98">
        <f t="shared" si="6"/>
        <v>1042</v>
      </c>
    </row>
    <row r="224" spans="2:55" ht="23.25" customHeight="1" x14ac:dyDescent="0.2">
      <c r="B224" s="280" t="s">
        <v>120</v>
      </c>
      <c r="C224" s="280" t="s">
        <v>121</v>
      </c>
      <c r="D224" s="280" t="s">
        <v>121</v>
      </c>
      <c r="E224" s="280" t="s">
        <v>121</v>
      </c>
      <c r="F224" s="208">
        <v>158</v>
      </c>
      <c r="G224" s="209"/>
      <c r="H224" s="211">
        <v>284</v>
      </c>
      <c r="I224" s="211"/>
      <c r="J224" s="211">
        <v>260</v>
      </c>
      <c r="K224" s="211"/>
      <c r="L224" s="211">
        <v>202</v>
      </c>
      <c r="M224" s="211"/>
      <c r="N224" s="211"/>
      <c r="O224" s="211"/>
      <c r="P224" s="211"/>
      <c r="Q224" s="211"/>
      <c r="R224" s="211"/>
      <c r="S224" s="211"/>
      <c r="T224" s="211"/>
      <c r="U224" s="211"/>
      <c r="V224" s="211"/>
      <c r="W224" s="211"/>
      <c r="X224" s="211"/>
      <c r="Y224" s="211"/>
      <c r="Z224" s="211"/>
      <c r="AA224" s="211"/>
      <c r="AB224" s="211"/>
      <c r="AC224" s="208"/>
      <c r="AD224" s="86"/>
      <c r="AG224" s="196"/>
      <c r="AH224" s="196"/>
      <c r="AI224" s="196"/>
      <c r="AJ224" s="196"/>
      <c r="AK224" s="196"/>
      <c r="AL224" s="196"/>
      <c r="AM224" s="196"/>
      <c r="AN224" s="196"/>
      <c r="AO224" s="196"/>
      <c r="AP224" s="196"/>
      <c r="AQ224" s="196"/>
      <c r="AR224" s="196"/>
      <c r="AS224" s="196"/>
      <c r="AT224" s="196"/>
      <c r="AU224" s="196"/>
      <c r="AV224" s="196"/>
      <c r="AW224" s="197">
        <v>1</v>
      </c>
      <c r="AX224" s="195"/>
      <c r="AY224" s="195">
        <v>1</v>
      </c>
      <c r="AZ224" s="195"/>
      <c r="BA224" s="195">
        <v>0</v>
      </c>
      <c r="BB224" s="195">
        <v>0</v>
      </c>
      <c r="BC224" s="98">
        <f t="shared" si="6"/>
        <v>2</v>
      </c>
    </row>
    <row r="225" spans="2:55" ht="12.75" customHeight="1" x14ac:dyDescent="0.2">
      <c r="B225" s="280" t="s">
        <v>122</v>
      </c>
      <c r="C225" s="280" t="s">
        <v>123</v>
      </c>
      <c r="D225" s="280" t="s">
        <v>123</v>
      </c>
      <c r="E225" s="280" t="s">
        <v>123</v>
      </c>
      <c r="F225" s="208">
        <v>1</v>
      </c>
      <c r="G225" s="209"/>
      <c r="H225" s="211">
        <v>2</v>
      </c>
      <c r="I225" s="211"/>
      <c r="J225" s="211">
        <v>3</v>
      </c>
      <c r="K225" s="211"/>
      <c r="L225" s="211">
        <v>7</v>
      </c>
      <c r="M225" s="211"/>
      <c r="N225" s="211"/>
      <c r="O225" s="211"/>
      <c r="P225" s="211"/>
      <c r="Q225" s="211"/>
      <c r="R225" s="211"/>
      <c r="S225" s="211"/>
      <c r="T225" s="211"/>
      <c r="U225" s="211"/>
      <c r="V225" s="211"/>
      <c r="W225" s="211"/>
      <c r="X225" s="211"/>
      <c r="Y225" s="211"/>
      <c r="Z225" s="211"/>
      <c r="AA225" s="211"/>
      <c r="AB225" s="211"/>
      <c r="AC225" s="208"/>
      <c r="AD225" s="86"/>
      <c r="AG225" s="196"/>
      <c r="AH225" s="196"/>
      <c r="AI225" s="196"/>
      <c r="AJ225" s="196"/>
      <c r="AK225" s="196"/>
      <c r="AL225" s="196"/>
      <c r="AM225" s="196"/>
      <c r="AN225" s="196"/>
      <c r="AO225" s="196"/>
      <c r="AP225" s="196"/>
      <c r="AQ225" s="196"/>
      <c r="AR225" s="196"/>
      <c r="AS225" s="196"/>
      <c r="AT225" s="196"/>
      <c r="AU225" s="196"/>
      <c r="AV225" s="196"/>
      <c r="AW225" s="197">
        <v>545</v>
      </c>
      <c r="AX225" s="195"/>
      <c r="AY225" s="195">
        <v>697</v>
      </c>
      <c r="AZ225" s="195"/>
      <c r="BA225" s="195">
        <v>473</v>
      </c>
      <c r="BB225" s="195">
        <v>473</v>
      </c>
      <c r="BC225" s="98">
        <f t="shared" si="6"/>
        <v>2188</v>
      </c>
    </row>
    <row r="226" spans="2:55" ht="12.75" customHeight="1" x14ac:dyDescent="0.2">
      <c r="B226" s="280" t="s">
        <v>124</v>
      </c>
      <c r="C226" s="280" t="s">
        <v>125</v>
      </c>
      <c r="D226" s="280" t="s">
        <v>125</v>
      </c>
      <c r="E226" s="280" t="s">
        <v>125</v>
      </c>
      <c r="F226" s="208">
        <v>565</v>
      </c>
      <c r="G226" s="209"/>
      <c r="H226" s="211">
        <v>791</v>
      </c>
      <c r="I226" s="211"/>
      <c r="J226" s="211">
        <v>696</v>
      </c>
      <c r="K226" s="211"/>
      <c r="L226" s="211">
        <v>576</v>
      </c>
      <c r="M226" s="211"/>
      <c r="N226" s="211"/>
      <c r="O226" s="211"/>
      <c r="P226" s="211"/>
      <c r="Q226" s="211"/>
      <c r="R226" s="211"/>
      <c r="S226" s="211"/>
      <c r="T226" s="211"/>
      <c r="U226" s="211"/>
      <c r="V226" s="211"/>
      <c r="W226" s="211"/>
      <c r="X226" s="211"/>
      <c r="Y226" s="211"/>
      <c r="Z226" s="211"/>
      <c r="AA226" s="211"/>
      <c r="AB226" s="211"/>
      <c r="AC226" s="208"/>
      <c r="AD226" s="86"/>
      <c r="AG226" s="196"/>
      <c r="AH226" s="196"/>
      <c r="AI226" s="196"/>
      <c r="AJ226" s="196"/>
      <c r="AK226" s="196"/>
      <c r="AL226" s="196"/>
      <c r="AM226" s="196"/>
      <c r="AN226" s="196"/>
      <c r="AO226" s="196"/>
      <c r="AP226" s="196"/>
      <c r="AQ226" s="196"/>
      <c r="AR226" s="196"/>
      <c r="AS226" s="196"/>
      <c r="AT226" s="196"/>
      <c r="AU226" s="196"/>
      <c r="AV226" s="196"/>
      <c r="AW226" s="197">
        <v>13</v>
      </c>
      <c r="AX226" s="195"/>
      <c r="AY226" s="195">
        <v>19</v>
      </c>
      <c r="AZ226" s="195"/>
      <c r="BA226" s="195">
        <v>20</v>
      </c>
      <c r="BB226" s="195">
        <v>20</v>
      </c>
      <c r="BC226" s="98">
        <f t="shared" si="6"/>
        <v>72</v>
      </c>
    </row>
    <row r="227" spans="2:55" ht="24.75" customHeight="1" x14ac:dyDescent="0.2">
      <c r="B227" s="201" t="s">
        <v>126</v>
      </c>
      <c r="C227" s="201" t="s">
        <v>127</v>
      </c>
      <c r="D227" s="201" t="s">
        <v>127</v>
      </c>
      <c r="E227" s="201" t="s">
        <v>127</v>
      </c>
      <c r="F227" s="208">
        <v>10</v>
      </c>
      <c r="G227" s="209"/>
      <c r="H227" s="211">
        <v>13</v>
      </c>
      <c r="I227" s="211"/>
      <c r="J227" s="211">
        <v>10</v>
      </c>
      <c r="K227" s="211"/>
      <c r="L227" s="211">
        <v>27</v>
      </c>
      <c r="M227" s="211"/>
      <c r="N227" s="211"/>
      <c r="O227" s="211"/>
      <c r="P227" s="211"/>
      <c r="Q227" s="211"/>
      <c r="R227" s="211"/>
      <c r="S227" s="211"/>
      <c r="T227" s="211"/>
      <c r="U227" s="211"/>
      <c r="V227" s="211"/>
      <c r="W227" s="211"/>
      <c r="X227" s="211"/>
      <c r="Y227" s="211"/>
      <c r="Z227" s="211"/>
      <c r="AA227" s="211"/>
      <c r="AB227" s="211"/>
      <c r="AC227" s="208"/>
      <c r="AD227" s="86"/>
      <c r="AG227" s="196"/>
      <c r="AH227" s="196"/>
      <c r="AI227" s="196"/>
      <c r="AJ227" s="196"/>
      <c r="AK227" s="196"/>
      <c r="AL227" s="196"/>
      <c r="AM227" s="196"/>
      <c r="AN227" s="196"/>
      <c r="AO227" s="196"/>
      <c r="AP227" s="196"/>
      <c r="AQ227" s="196"/>
      <c r="AR227" s="196"/>
      <c r="AS227" s="196"/>
      <c r="AT227" s="196"/>
      <c r="AU227" s="196"/>
      <c r="AV227" s="196"/>
      <c r="AW227" s="197">
        <v>70</v>
      </c>
      <c r="AX227" s="195"/>
      <c r="AY227" s="195">
        <v>88</v>
      </c>
      <c r="AZ227" s="195"/>
      <c r="BA227" s="195">
        <v>77</v>
      </c>
      <c r="BB227" s="195">
        <v>77</v>
      </c>
      <c r="BC227" s="98">
        <f t="shared" si="6"/>
        <v>312</v>
      </c>
    </row>
    <row r="228" spans="2:55" ht="13.5" customHeight="1" x14ac:dyDescent="0.2">
      <c r="B228" s="280" t="s">
        <v>128</v>
      </c>
      <c r="C228" s="280" t="s">
        <v>129</v>
      </c>
      <c r="D228" s="280" t="s">
        <v>129</v>
      </c>
      <c r="E228" s="280" t="s">
        <v>129</v>
      </c>
      <c r="F228" s="208">
        <v>84</v>
      </c>
      <c r="G228" s="209"/>
      <c r="H228" s="211">
        <v>100</v>
      </c>
      <c r="I228" s="211"/>
      <c r="J228" s="211">
        <v>58</v>
      </c>
      <c r="K228" s="211"/>
      <c r="L228" s="211">
        <v>69</v>
      </c>
      <c r="M228" s="211"/>
      <c r="N228" s="211"/>
      <c r="O228" s="211"/>
      <c r="P228" s="211"/>
      <c r="Q228" s="211"/>
      <c r="R228" s="211"/>
      <c r="S228" s="211"/>
      <c r="T228" s="211"/>
      <c r="U228" s="211"/>
      <c r="V228" s="211"/>
      <c r="W228" s="211"/>
      <c r="X228" s="211"/>
      <c r="Y228" s="211"/>
      <c r="Z228" s="211"/>
      <c r="AA228" s="211"/>
      <c r="AB228" s="211"/>
      <c r="AC228" s="208"/>
      <c r="AD228" s="86"/>
      <c r="AG228" s="86"/>
      <c r="AH228" s="86"/>
      <c r="AI228" s="86"/>
      <c r="AJ228" s="88"/>
      <c r="AK228" s="85"/>
      <c r="AL228" s="85"/>
      <c r="AM228" s="85"/>
      <c r="AN228" s="85"/>
      <c r="AO228" s="85"/>
      <c r="AP228" s="85"/>
      <c r="AQ228" s="85"/>
      <c r="AR228" s="85"/>
      <c r="AS228" s="85"/>
      <c r="AT228" s="85"/>
      <c r="AU228" s="85"/>
      <c r="AV228" s="85"/>
      <c r="BC228" s="98">
        <f>SUM(BC206:BC227)</f>
        <v>10347</v>
      </c>
    </row>
    <row r="229" spans="2:55" ht="15" x14ac:dyDescent="0.25">
      <c r="B229" s="188" t="s">
        <v>40</v>
      </c>
      <c r="C229" s="188"/>
      <c r="D229" s="188"/>
      <c r="E229" s="188"/>
      <c r="F229" s="301">
        <f>SUM(F207:G228)</f>
        <v>2168</v>
      </c>
      <c r="G229" s="301"/>
      <c r="H229" s="301">
        <f>SUM(H207:I228)</f>
        <v>2939</v>
      </c>
      <c r="I229" s="301"/>
      <c r="J229" s="301">
        <f>SUM(J207:K228)</f>
        <v>3137</v>
      </c>
      <c r="K229" s="301"/>
      <c r="L229" s="301">
        <f>SUM(L207:M228)</f>
        <v>2566</v>
      </c>
      <c r="M229" s="301"/>
      <c r="N229" s="301"/>
      <c r="O229" s="301"/>
      <c r="P229" s="301"/>
      <c r="Q229" s="301"/>
      <c r="R229" s="301"/>
      <c r="S229" s="301"/>
      <c r="T229" s="301"/>
      <c r="U229" s="301"/>
      <c r="V229" s="301"/>
      <c r="W229" s="301"/>
      <c r="X229" s="301"/>
      <c r="Y229" s="301"/>
      <c r="Z229" s="301"/>
      <c r="AA229" s="301"/>
      <c r="AB229" s="301"/>
      <c r="AC229" s="313"/>
      <c r="AD229" s="89"/>
      <c r="AG229" s="89"/>
      <c r="AH229" s="89"/>
      <c r="AI229" s="89"/>
      <c r="AJ229" s="90"/>
      <c r="AK229" s="85"/>
      <c r="AL229" s="85"/>
      <c r="AM229" s="85"/>
      <c r="AN229" s="85"/>
      <c r="AO229" s="85"/>
      <c r="AP229" s="85"/>
      <c r="AQ229" s="85"/>
      <c r="AR229" s="85"/>
      <c r="AS229" s="85"/>
      <c r="AT229" s="85"/>
      <c r="AU229" s="85"/>
      <c r="AV229" s="85"/>
    </row>
    <row r="230" spans="2:55" s="45" customFormat="1" x14ac:dyDescent="0.2">
      <c r="B230" s="42"/>
      <c r="C230" s="42"/>
      <c r="D230" s="42"/>
      <c r="E230" s="42"/>
      <c r="F230" s="43"/>
      <c r="G230" s="43"/>
      <c r="H230" s="196"/>
      <c r="I230" s="196"/>
      <c r="J230" s="196"/>
      <c r="K230" s="196"/>
      <c r="L230" s="196"/>
      <c r="M230" s="196"/>
      <c r="N230" s="196"/>
      <c r="O230" s="196"/>
      <c r="P230" s="196"/>
      <c r="Q230" s="196"/>
      <c r="R230" s="196"/>
      <c r="S230" s="196"/>
      <c r="T230" s="196"/>
      <c r="U230" s="196"/>
      <c r="V230" s="196"/>
      <c r="W230" s="196"/>
      <c r="X230" s="196"/>
      <c r="Y230" s="196"/>
      <c r="Z230" s="196"/>
      <c r="AA230" s="196"/>
      <c r="AB230" s="196"/>
      <c r="AC230" s="196"/>
      <c r="AD230" s="85"/>
      <c r="AE230" s="85"/>
      <c r="AF230" s="97"/>
      <c r="AG230" s="85"/>
      <c r="AH230" s="85"/>
      <c r="AI230" s="85"/>
      <c r="AJ230" s="85"/>
      <c r="AK230" s="85"/>
      <c r="AL230" s="85"/>
      <c r="AM230" s="85"/>
      <c r="AN230" s="85"/>
      <c r="AO230" s="85"/>
      <c r="AP230" s="85"/>
      <c r="AQ230" s="85"/>
      <c r="AR230" s="85"/>
      <c r="AS230" s="85"/>
      <c r="AT230" s="85"/>
      <c r="AU230" s="85"/>
      <c r="AV230" s="85"/>
    </row>
    <row r="231" spans="2:55" x14ac:dyDescent="0.2">
      <c r="B231" s="279" t="s">
        <v>74</v>
      </c>
      <c r="C231" s="279"/>
      <c r="D231" s="279"/>
      <c r="E231" s="279"/>
      <c r="F231" s="279"/>
      <c r="G231" s="279"/>
      <c r="H231" s="279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44"/>
      <c r="AB231" s="44"/>
      <c r="AC231" s="44"/>
      <c r="AD231" s="85"/>
      <c r="AE231" s="97"/>
      <c r="AK231" s="85"/>
      <c r="AL231" s="85"/>
      <c r="AM231" s="85"/>
      <c r="AN231" s="85"/>
      <c r="AO231" s="85"/>
      <c r="AP231" s="85"/>
      <c r="AQ231" s="85"/>
      <c r="AR231" s="85"/>
      <c r="AS231" s="85"/>
      <c r="AT231" s="85"/>
      <c r="AU231" s="85"/>
      <c r="AV231" s="85"/>
    </row>
    <row r="232" spans="2:55" x14ac:dyDescent="0.2">
      <c r="B232" s="279"/>
      <c r="C232" s="279"/>
      <c r="D232" s="279"/>
      <c r="E232" s="279"/>
      <c r="F232" s="279"/>
      <c r="G232" s="279"/>
      <c r="H232" s="279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44"/>
      <c r="AB232" s="44"/>
      <c r="AC232" s="44"/>
      <c r="AD232" s="85"/>
      <c r="AK232" s="85"/>
      <c r="AL232" s="85"/>
      <c r="AM232" s="85"/>
      <c r="AN232" s="85"/>
      <c r="AO232" s="85"/>
      <c r="AP232" s="85"/>
      <c r="AQ232" s="85"/>
      <c r="AR232" s="85"/>
      <c r="AS232" s="85"/>
      <c r="AT232" s="85"/>
      <c r="AU232" s="85"/>
      <c r="AV232" s="85"/>
    </row>
    <row r="233" spans="2:55" ht="20.25" customHeight="1" x14ac:dyDescent="0.2">
      <c r="B233" s="480" t="s">
        <v>59</v>
      </c>
      <c r="C233" s="480"/>
      <c r="D233" s="480"/>
      <c r="E233" s="480"/>
      <c r="F233" s="481" t="s">
        <v>43</v>
      </c>
      <c r="G233" s="481"/>
      <c r="H233" s="481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44"/>
      <c r="AB233" s="44"/>
      <c r="AC233" s="44"/>
      <c r="AD233" s="85"/>
      <c r="AE233" s="97"/>
      <c r="AF233" s="97"/>
      <c r="AG233" s="97"/>
      <c r="AH233" s="97"/>
      <c r="AI233" s="97"/>
      <c r="AJ233" s="97"/>
      <c r="AK233" s="97"/>
      <c r="AL233" s="97"/>
      <c r="AM233" s="97"/>
      <c r="AN233" s="97"/>
      <c r="AO233" s="97"/>
      <c r="AP233" s="97"/>
      <c r="AQ233" s="97"/>
      <c r="AR233" s="97"/>
      <c r="AS233" s="85"/>
      <c r="AT233" s="85"/>
      <c r="AU233" s="85"/>
      <c r="AV233" s="85"/>
    </row>
    <row r="234" spans="2:55" ht="13.5" customHeight="1" x14ac:dyDescent="0.2">
      <c r="B234" s="201" t="s">
        <v>79</v>
      </c>
      <c r="C234" s="201" t="s">
        <v>93</v>
      </c>
      <c r="D234" s="201" t="s">
        <v>93</v>
      </c>
      <c r="E234" s="201" t="s">
        <v>93</v>
      </c>
      <c r="F234" s="211">
        <v>3020</v>
      </c>
      <c r="G234" s="211"/>
      <c r="H234" s="211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44"/>
      <c r="AB234" s="44"/>
      <c r="AC234" s="44"/>
      <c r="AD234" s="85"/>
      <c r="AK234" s="85"/>
      <c r="AL234" s="85"/>
      <c r="AM234" s="85"/>
      <c r="AN234" s="85"/>
      <c r="AO234" s="85"/>
      <c r="AP234" s="85"/>
      <c r="AQ234" s="85"/>
      <c r="AR234" s="85"/>
      <c r="AS234" s="85"/>
      <c r="AT234" s="85"/>
      <c r="AU234" s="85"/>
      <c r="AV234" s="85"/>
    </row>
    <row r="235" spans="2:55" ht="24.75" customHeight="1" x14ac:dyDescent="0.2">
      <c r="B235" s="296" t="s">
        <v>76</v>
      </c>
      <c r="C235" s="296" t="s">
        <v>94</v>
      </c>
      <c r="D235" s="296" t="s">
        <v>94</v>
      </c>
      <c r="E235" s="296" t="s">
        <v>94</v>
      </c>
      <c r="F235" s="211">
        <v>2666</v>
      </c>
      <c r="G235" s="211"/>
      <c r="H235" s="211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44"/>
      <c r="AB235" s="44"/>
      <c r="AC235" s="44"/>
      <c r="AD235" s="85"/>
      <c r="AK235" s="85"/>
      <c r="AL235" s="85"/>
      <c r="AM235" s="85"/>
      <c r="AN235" s="85"/>
      <c r="AO235" s="85"/>
      <c r="AP235" s="85"/>
      <c r="AQ235" s="85"/>
      <c r="AR235" s="85"/>
      <c r="AS235" s="85"/>
      <c r="AT235" s="85"/>
      <c r="AU235" s="85"/>
      <c r="AV235" s="85"/>
    </row>
    <row r="236" spans="2:55" ht="12.75" customHeight="1" x14ac:dyDescent="0.2">
      <c r="B236" s="201" t="s">
        <v>95</v>
      </c>
      <c r="C236" s="201" t="s">
        <v>96</v>
      </c>
      <c r="D236" s="201" t="s">
        <v>96</v>
      </c>
      <c r="E236" s="201" t="s">
        <v>96</v>
      </c>
      <c r="F236" s="211">
        <v>2592</v>
      </c>
      <c r="G236" s="211"/>
      <c r="H236" s="211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44"/>
      <c r="AB236" s="44"/>
      <c r="AC236" s="44"/>
      <c r="AD236" s="85"/>
      <c r="AK236" s="85"/>
      <c r="AL236" s="85"/>
      <c r="AM236" s="85"/>
      <c r="AN236" s="85"/>
      <c r="AO236" s="85"/>
      <c r="AP236" s="85"/>
      <c r="AQ236" s="85"/>
      <c r="AR236" s="85"/>
      <c r="AS236" s="85"/>
      <c r="AT236" s="85"/>
      <c r="AU236" s="85"/>
      <c r="AV236" s="85"/>
    </row>
    <row r="237" spans="2:55" ht="12.75" customHeight="1" x14ac:dyDescent="0.2">
      <c r="B237" s="201" t="s">
        <v>97</v>
      </c>
      <c r="C237" s="201" t="s">
        <v>98</v>
      </c>
      <c r="D237" s="201" t="s">
        <v>98</v>
      </c>
      <c r="E237" s="201" t="s">
        <v>98</v>
      </c>
      <c r="F237" s="211">
        <v>3082</v>
      </c>
      <c r="G237" s="211"/>
      <c r="H237" s="211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  <c r="AD237" s="85"/>
      <c r="AK237" s="85"/>
      <c r="AL237" s="85"/>
      <c r="AM237" s="85"/>
      <c r="AN237" s="85"/>
      <c r="AO237" s="85"/>
      <c r="AP237" s="85"/>
      <c r="AQ237" s="85"/>
      <c r="AR237" s="85"/>
      <c r="AS237" s="85"/>
      <c r="AT237" s="85"/>
      <c r="AU237" s="85"/>
      <c r="AV237" s="85"/>
    </row>
    <row r="238" spans="2:55" ht="12.75" customHeight="1" x14ac:dyDescent="0.2">
      <c r="B238" s="280" t="s">
        <v>99</v>
      </c>
      <c r="C238" s="280" t="s">
        <v>100</v>
      </c>
      <c r="D238" s="280" t="s">
        <v>100</v>
      </c>
      <c r="E238" s="280" t="s">
        <v>100</v>
      </c>
      <c r="F238" s="211">
        <v>851</v>
      </c>
      <c r="G238" s="211"/>
      <c r="H238" s="211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44"/>
      <c r="AB238" s="44"/>
      <c r="AC238" s="44"/>
      <c r="AD238" s="85"/>
      <c r="AK238" s="85"/>
      <c r="AL238" s="85"/>
      <c r="AM238" s="85"/>
      <c r="AN238" s="85"/>
      <c r="AO238" s="85"/>
      <c r="AP238" s="85"/>
      <c r="AQ238" s="85"/>
      <c r="AR238" s="85"/>
      <c r="AS238" s="85"/>
      <c r="AT238" s="85"/>
      <c r="AU238" s="85"/>
      <c r="AV238" s="85"/>
    </row>
    <row r="239" spans="2:55" ht="12.75" customHeight="1" x14ac:dyDescent="0.2">
      <c r="B239" s="280" t="s">
        <v>101</v>
      </c>
      <c r="C239" s="280" t="s">
        <v>102</v>
      </c>
      <c r="D239" s="280" t="s">
        <v>102</v>
      </c>
      <c r="E239" s="280" t="s">
        <v>102</v>
      </c>
      <c r="F239" s="211">
        <v>960</v>
      </c>
      <c r="G239" s="211"/>
      <c r="H239" s="211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44"/>
      <c r="AB239" s="44"/>
      <c r="AC239" s="44"/>
      <c r="AD239" s="85"/>
      <c r="AK239" s="85"/>
      <c r="AL239" s="85"/>
      <c r="AM239" s="85"/>
      <c r="AN239" s="85"/>
      <c r="AO239" s="85"/>
      <c r="AP239" s="85"/>
      <c r="AQ239" s="85"/>
      <c r="AR239" s="85"/>
      <c r="AS239" s="85"/>
      <c r="AT239" s="85"/>
      <c r="AU239" s="85"/>
      <c r="AV239" s="85"/>
    </row>
    <row r="240" spans="2:55" ht="12.75" customHeight="1" x14ac:dyDescent="0.2">
      <c r="B240" s="280" t="s">
        <v>103</v>
      </c>
      <c r="C240" s="280" t="s">
        <v>104</v>
      </c>
      <c r="D240" s="280" t="s">
        <v>104</v>
      </c>
      <c r="E240" s="280" t="s">
        <v>104</v>
      </c>
      <c r="F240" s="211">
        <v>1</v>
      </c>
      <c r="G240" s="211"/>
      <c r="H240" s="211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44"/>
      <c r="AB240" s="44"/>
      <c r="AC240" s="44"/>
      <c r="AD240" s="85"/>
      <c r="AK240" s="85"/>
      <c r="AL240" s="85"/>
      <c r="AM240" s="85"/>
      <c r="AN240" s="85"/>
      <c r="AO240" s="85"/>
      <c r="AP240" s="85"/>
      <c r="AQ240" s="85"/>
      <c r="AR240" s="85"/>
      <c r="AS240" s="85"/>
      <c r="AT240" s="85"/>
      <c r="AU240" s="85"/>
      <c r="AV240" s="85"/>
    </row>
    <row r="241" spans="2:48" ht="24" customHeight="1" x14ac:dyDescent="0.2">
      <c r="B241" s="280" t="s">
        <v>105</v>
      </c>
      <c r="C241" s="280" t="s">
        <v>106</v>
      </c>
      <c r="D241" s="280" t="s">
        <v>106</v>
      </c>
      <c r="E241" s="280" t="s">
        <v>106</v>
      </c>
      <c r="F241" s="211">
        <v>4332</v>
      </c>
      <c r="G241" s="211"/>
      <c r="H241" s="211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44"/>
      <c r="AB241" s="44"/>
      <c r="AC241" s="44"/>
      <c r="AD241" s="85"/>
      <c r="AK241" s="85"/>
      <c r="AL241" s="85"/>
      <c r="AM241" s="85"/>
      <c r="AN241" s="85"/>
      <c r="AO241" s="85"/>
      <c r="AP241" s="85"/>
      <c r="AQ241" s="85"/>
      <c r="AR241" s="85"/>
      <c r="AS241" s="85"/>
      <c r="AT241" s="85"/>
      <c r="AU241" s="85"/>
      <c r="AV241" s="85"/>
    </row>
    <row r="242" spans="2:48" ht="21.75" customHeight="1" x14ac:dyDescent="0.2">
      <c r="B242" s="278" t="s">
        <v>77</v>
      </c>
      <c r="C242" s="201" t="s">
        <v>107</v>
      </c>
      <c r="D242" s="201" t="s">
        <v>107</v>
      </c>
      <c r="E242" s="201" t="s">
        <v>107</v>
      </c>
      <c r="F242" s="211">
        <v>408</v>
      </c>
      <c r="G242" s="211"/>
      <c r="H242" s="211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44"/>
      <c r="AB242" s="44"/>
      <c r="AC242" s="44"/>
      <c r="AD242" s="85"/>
      <c r="AK242" s="85"/>
      <c r="AL242" s="85"/>
      <c r="AM242" s="85"/>
      <c r="AN242" s="85"/>
      <c r="AO242" s="85"/>
      <c r="AP242" s="85"/>
      <c r="AQ242" s="85"/>
      <c r="AR242" s="85"/>
      <c r="AS242" s="85"/>
      <c r="AT242" s="85"/>
      <c r="AU242" s="85"/>
      <c r="AV242" s="85"/>
    </row>
    <row r="243" spans="2:48" ht="12.75" customHeight="1" x14ac:dyDescent="0.2">
      <c r="B243" s="201" t="s">
        <v>108</v>
      </c>
      <c r="C243" s="201" t="s">
        <v>109</v>
      </c>
      <c r="D243" s="201" t="s">
        <v>109</v>
      </c>
      <c r="E243" s="201" t="s">
        <v>109</v>
      </c>
      <c r="F243" s="211">
        <v>43</v>
      </c>
      <c r="G243" s="211"/>
      <c r="H243" s="211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44"/>
      <c r="AB243" s="44"/>
      <c r="AC243" s="44"/>
      <c r="AD243" s="85"/>
      <c r="AK243" s="85"/>
      <c r="AL243" s="85"/>
      <c r="AM243" s="85"/>
      <c r="AN243" s="85"/>
      <c r="AO243" s="85"/>
      <c r="AP243" s="85"/>
      <c r="AQ243" s="85"/>
      <c r="AR243" s="85"/>
      <c r="AS243" s="85"/>
      <c r="AT243" s="85"/>
      <c r="AU243" s="85"/>
      <c r="AV243" s="85"/>
    </row>
    <row r="244" spans="2:48" ht="12.75" customHeight="1" x14ac:dyDescent="0.2">
      <c r="B244" s="201" t="s">
        <v>110</v>
      </c>
      <c r="C244" s="201" t="s">
        <v>111</v>
      </c>
      <c r="D244" s="201" t="s">
        <v>111</v>
      </c>
      <c r="E244" s="201" t="s">
        <v>111</v>
      </c>
      <c r="F244" s="211">
        <v>681</v>
      </c>
      <c r="G244" s="211"/>
      <c r="H244" s="211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44"/>
      <c r="AB244" s="44"/>
      <c r="AC244" s="44"/>
      <c r="AD244" s="85"/>
      <c r="AK244" s="85"/>
      <c r="AL244" s="85"/>
      <c r="AM244" s="85"/>
      <c r="AN244" s="85"/>
      <c r="AO244" s="85"/>
      <c r="AP244" s="85"/>
      <c r="AQ244" s="85"/>
      <c r="AR244" s="85"/>
      <c r="AS244" s="85"/>
      <c r="AT244" s="85"/>
      <c r="AU244" s="85"/>
      <c r="AV244" s="85"/>
    </row>
    <row r="245" spans="2:48" ht="12.75" customHeight="1" x14ac:dyDescent="0.2">
      <c r="B245" s="201" t="s">
        <v>112</v>
      </c>
      <c r="C245" s="201" t="s">
        <v>113</v>
      </c>
      <c r="D245" s="201" t="s">
        <v>113</v>
      </c>
      <c r="E245" s="201" t="s">
        <v>113</v>
      </c>
      <c r="F245" s="211">
        <v>516</v>
      </c>
      <c r="G245" s="211"/>
      <c r="H245" s="211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44"/>
      <c r="AB245" s="44"/>
      <c r="AC245" s="44"/>
      <c r="AD245" s="85"/>
    </row>
    <row r="246" spans="2:48" ht="12.75" customHeight="1" x14ac:dyDescent="0.2">
      <c r="B246" s="280" t="s">
        <v>78</v>
      </c>
      <c r="C246" s="280" t="s">
        <v>114</v>
      </c>
      <c r="D246" s="280" t="s">
        <v>114</v>
      </c>
      <c r="E246" s="280" t="s">
        <v>114</v>
      </c>
      <c r="F246" s="211">
        <v>98</v>
      </c>
      <c r="G246" s="211"/>
      <c r="H246" s="211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44"/>
      <c r="AB246" s="44"/>
      <c r="AC246" s="44"/>
      <c r="AD246" s="85"/>
    </row>
    <row r="247" spans="2:48" ht="12.75" customHeight="1" x14ac:dyDescent="0.2">
      <c r="B247" s="201" t="s">
        <v>115</v>
      </c>
      <c r="C247" s="201" t="s">
        <v>116</v>
      </c>
      <c r="D247" s="201" t="s">
        <v>116</v>
      </c>
      <c r="E247" s="201" t="s">
        <v>116</v>
      </c>
      <c r="F247" s="211">
        <v>0</v>
      </c>
      <c r="G247" s="211"/>
      <c r="H247" s="211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44"/>
      <c r="AB247" s="44"/>
      <c r="AC247" s="44"/>
      <c r="AD247" s="85"/>
    </row>
    <row r="248" spans="2:48" ht="12.75" customHeight="1" x14ac:dyDescent="0.2">
      <c r="B248" s="201" t="s">
        <v>60</v>
      </c>
      <c r="C248" s="201" t="s">
        <v>117</v>
      </c>
      <c r="D248" s="201" t="s">
        <v>117</v>
      </c>
      <c r="E248" s="201" t="s">
        <v>117</v>
      </c>
      <c r="F248" s="211">
        <v>673</v>
      </c>
      <c r="G248" s="211"/>
      <c r="H248" s="211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44"/>
      <c r="AB248" s="44"/>
      <c r="AC248" s="44"/>
      <c r="AD248" s="85"/>
    </row>
    <row r="249" spans="2:48" ht="12.75" customHeight="1" x14ac:dyDescent="0.2">
      <c r="B249" s="201" t="s">
        <v>141</v>
      </c>
      <c r="C249" s="201"/>
      <c r="D249" s="201"/>
      <c r="E249" s="201"/>
      <c r="F249" s="211">
        <v>5386</v>
      </c>
      <c r="G249" s="211"/>
      <c r="H249" s="211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44"/>
      <c r="AB249" s="44"/>
      <c r="AC249" s="44"/>
      <c r="AD249" s="85"/>
    </row>
    <row r="250" spans="2:48" ht="12.75" customHeight="1" x14ac:dyDescent="0.2">
      <c r="B250" s="280" t="s">
        <v>118</v>
      </c>
      <c r="C250" s="280" t="s">
        <v>119</v>
      </c>
      <c r="D250" s="280" t="s">
        <v>119</v>
      </c>
      <c r="E250" s="280" t="s">
        <v>119</v>
      </c>
      <c r="F250" s="211">
        <v>794</v>
      </c>
      <c r="G250" s="211"/>
      <c r="H250" s="211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44"/>
      <c r="AB250" s="44"/>
      <c r="AC250" s="44"/>
      <c r="AD250" s="85"/>
    </row>
    <row r="251" spans="2:48" ht="12.75" customHeight="1" x14ac:dyDescent="0.2">
      <c r="B251" s="280" t="s">
        <v>120</v>
      </c>
      <c r="C251" s="280" t="s">
        <v>121</v>
      </c>
      <c r="D251" s="280" t="s">
        <v>121</v>
      </c>
      <c r="E251" s="280" t="s">
        <v>121</v>
      </c>
      <c r="F251" s="211">
        <v>3359</v>
      </c>
      <c r="G251" s="211"/>
      <c r="H251" s="211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44"/>
      <c r="AB251" s="44"/>
      <c r="AC251" s="44"/>
      <c r="AD251" s="85"/>
    </row>
    <row r="252" spans="2:48" ht="12.75" customHeight="1" x14ac:dyDescent="0.2">
      <c r="B252" s="280" t="s">
        <v>122</v>
      </c>
      <c r="C252" s="280" t="s">
        <v>123</v>
      </c>
      <c r="D252" s="280" t="s">
        <v>123</v>
      </c>
      <c r="E252" s="280" t="s">
        <v>123</v>
      </c>
      <c r="F252" s="211">
        <v>10</v>
      </c>
      <c r="G252" s="211"/>
      <c r="H252" s="211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  <c r="AA252" s="44"/>
      <c r="AB252" s="44"/>
      <c r="AC252" s="44"/>
      <c r="AD252" s="85"/>
    </row>
    <row r="253" spans="2:48" ht="12.75" customHeight="1" x14ac:dyDescent="0.2">
      <c r="B253" s="280" t="s">
        <v>124</v>
      </c>
      <c r="C253" s="280" t="s">
        <v>125</v>
      </c>
      <c r="D253" s="280" t="s">
        <v>125</v>
      </c>
      <c r="E253" s="280" t="s">
        <v>125</v>
      </c>
      <c r="F253" s="211">
        <v>7164</v>
      </c>
      <c r="G253" s="211"/>
      <c r="H253" s="211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  <c r="Z253" s="44"/>
      <c r="AA253" s="44"/>
      <c r="AB253" s="44"/>
      <c r="AC253" s="44"/>
      <c r="AD253" s="85"/>
    </row>
    <row r="254" spans="2:48" ht="12.75" customHeight="1" x14ac:dyDescent="0.2">
      <c r="B254" s="201" t="s">
        <v>126</v>
      </c>
      <c r="C254" s="201" t="s">
        <v>127</v>
      </c>
      <c r="D254" s="201" t="s">
        <v>127</v>
      </c>
      <c r="E254" s="201" t="s">
        <v>127</v>
      </c>
      <c r="F254" s="211">
        <v>255</v>
      </c>
      <c r="G254" s="211"/>
      <c r="H254" s="211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  <c r="Z254" s="44"/>
      <c r="AA254" s="44"/>
      <c r="AB254" s="44"/>
      <c r="AC254" s="44"/>
      <c r="AD254" s="85"/>
    </row>
    <row r="255" spans="2:48" ht="13.5" customHeight="1" x14ac:dyDescent="0.2">
      <c r="B255" s="280" t="s">
        <v>128</v>
      </c>
      <c r="C255" s="280" t="s">
        <v>129</v>
      </c>
      <c r="D255" s="280" t="s">
        <v>129</v>
      </c>
      <c r="E255" s="280" t="s">
        <v>129</v>
      </c>
      <c r="F255" s="211">
        <v>794</v>
      </c>
      <c r="G255" s="211"/>
      <c r="H255" s="211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  <c r="AA255" s="44"/>
      <c r="AB255" s="44"/>
      <c r="AC255" s="44"/>
      <c r="AD255" s="85"/>
    </row>
    <row r="256" spans="2:48" ht="14.25" customHeight="1" x14ac:dyDescent="0.2">
      <c r="B256" s="188" t="s">
        <v>40</v>
      </c>
      <c r="C256" s="188"/>
      <c r="D256" s="188"/>
      <c r="E256" s="188"/>
      <c r="F256" s="301">
        <f>SUM(F234:H255)</f>
        <v>37685</v>
      </c>
      <c r="G256" s="301"/>
      <c r="H256" s="301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  <c r="AA256" s="44"/>
      <c r="AB256" s="44"/>
      <c r="AC256" s="44"/>
      <c r="AD256" s="85"/>
    </row>
    <row r="257" spans="2:32" ht="13.5" thickBot="1" x14ac:dyDescent="0.25">
      <c r="B257" s="42"/>
      <c r="C257" s="42"/>
      <c r="D257" s="42"/>
      <c r="E257" s="42"/>
      <c r="F257" s="43"/>
      <c r="G257" s="43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  <c r="AA257" s="44"/>
      <c r="AB257" s="44"/>
      <c r="AC257" s="44"/>
      <c r="AD257" s="85"/>
    </row>
    <row r="258" spans="2:32" ht="7.5" customHeight="1" x14ac:dyDescent="0.2">
      <c r="B258" s="181" t="s">
        <v>61</v>
      </c>
      <c r="C258" s="182"/>
      <c r="D258" s="182"/>
      <c r="E258" s="182"/>
      <c r="F258" s="182"/>
      <c r="G258" s="182"/>
      <c r="H258" s="182"/>
      <c r="I258" s="182"/>
      <c r="J258" s="182"/>
      <c r="K258" s="182"/>
      <c r="L258" s="182"/>
      <c r="M258" s="182"/>
      <c r="N258" s="110"/>
      <c r="O258" s="110"/>
      <c r="P258" s="110"/>
      <c r="Q258" s="110"/>
      <c r="R258" s="110"/>
      <c r="S258" s="110"/>
      <c r="T258" s="110"/>
      <c r="U258" s="110"/>
      <c r="V258" s="110"/>
      <c r="W258" s="110"/>
      <c r="X258" s="110"/>
      <c r="Y258" s="110"/>
      <c r="Z258" s="110"/>
      <c r="AA258" s="110"/>
      <c r="AB258" s="110"/>
      <c r="AC258" s="112"/>
      <c r="AD258" s="85"/>
    </row>
    <row r="259" spans="2:32" ht="18" customHeight="1" thickBot="1" x14ac:dyDescent="0.25">
      <c r="B259" s="198"/>
      <c r="C259" s="199"/>
      <c r="D259" s="199"/>
      <c r="E259" s="199"/>
      <c r="F259" s="199"/>
      <c r="G259" s="199"/>
      <c r="H259" s="199"/>
      <c r="I259" s="199"/>
      <c r="J259" s="199"/>
      <c r="K259" s="199"/>
      <c r="L259" s="199"/>
      <c r="M259" s="199"/>
      <c r="N259" s="111"/>
      <c r="O259" s="111"/>
      <c r="P259" s="111"/>
      <c r="Q259" s="111"/>
      <c r="R259" s="111"/>
      <c r="S259" s="111"/>
      <c r="T259" s="111"/>
      <c r="U259" s="111"/>
      <c r="V259" s="111"/>
      <c r="W259" s="111"/>
      <c r="X259" s="111"/>
      <c r="Y259" s="111"/>
      <c r="Z259" s="111"/>
      <c r="AA259" s="111"/>
      <c r="AB259" s="111"/>
      <c r="AC259" s="113"/>
      <c r="AD259" s="85"/>
    </row>
    <row r="260" spans="2:32" ht="15.75" thickBot="1" x14ac:dyDescent="0.3">
      <c r="B260" s="238" t="s">
        <v>59</v>
      </c>
      <c r="C260" s="239"/>
      <c r="D260" s="239"/>
      <c r="E260" s="479"/>
      <c r="F260" s="306" t="s">
        <v>14</v>
      </c>
      <c r="G260" s="307"/>
      <c r="H260" s="292" t="s">
        <v>15</v>
      </c>
      <c r="I260" s="293"/>
      <c r="J260" s="293" t="s">
        <v>16</v>
      </c>
      <c r="K260" s="293"/>
      <c r="L260" s="293" t="s">
        <v>17</v>
      </c>
      <c r="M260" s="293"/>
      <c r="N260" s="293" t="s">
        <v>18</v>
      </c>
      <c r="O260" s="293"/>
      <c r="P260" s="293" t="s">
        <v>19</v>
      </c>
      <c r="Q260" s="293"/>
      <c r="R260" s="293" t="s">
        <v>20</v>
      </c>
      <c r="S260" s="293"/>
      <c r="T260" s="293" t="s">
        <v>21</v>
      </c>
      <c r="U260" s="293"/>
      <c r="V260" s="293" t="s">
        <v>22</v>
      </c>
      <c r="W260" s="293"/>
      <c r="X260" s="293" t="s">
        <v>23</v>
      </c>
      <c r="Y260" s="293"/>
      <c r="Z260" s="293" t="s">
        <v>24</v>
      </c>
      <c r="AA260" s="293"/>
      <c r="AB260" s="293" t="s">
        <v>25</v>
      </c>
      <c r="AC260" s="307"/>
      <c r="AD260" s="85"/>
      <c r="AE260" s="94"/>
      <c r="AF260" s="87"/>
    </row>
    <row r="261" spans="2:32" ht="12.75" customHeight="1" x14ac:dyDescent="0.25">
      <c r="B261" s="298" t="s">
        <v>79</v>
      </c>
      <c r="C261" s="299" t="s">
        <v>93</v>
      </c>
      <c r="D261" s="299" t="s">
        <v>93</v>
      </c>
      <c r="E261" s="300" t="s">
        <v>93</v>
      </c>
      <c r="F261" s="290">
        <v>0.9254</v>
      </c>
      <c r="G261" s="291"/>
      <c r="H261" s="304">
        <v>0.92420000000000002</v>
      </c>
      <c r="I261" s="305"/>
      <c r="J261" s="304">
        <v>0.8659</v>
      </c>
      <c r="K261" s="305"/>
      <c r="L261" s="304">
        <v>0.88</v>
      </c>
      <c r="M261" s="305"/>
      <c r="N261" s="478"/>
      <c r="O261" s="193"/>
      <c r="P261" s="478"/>
      <c r="Q261" s="193"/>
      <c r="R261" s="478"/>
      <c r="S261" s="193"/>
      <c r="T261" s="478"/>
      <c r="U261" s="193"/>
      <c r="V261" s="478"/>
      <c r="W261" s="193"/>
      <c r="X261" s="478"/>
      <c r="Y261" s="193"/>
      <c r="Z261" s="478"/>
      <c r="AA261" s="193"/>
      <c r="AB261" s="478"/>
      <c r="AC261" s="194"/>
      <c r="AD261" s="85"/>
      <c r="AE261" s="87"/>
      <c r="AF261" s="88"/>
    </row>
    <row r="262" spans="2:32" ht="24.75" customHeight="1" x14ac:dyDescent="0.25">
      <c r="B262" s="295" t="s">
        <v>76</v>
      </c>
      <c r="C262" s="296" t="s">
        <v>94</v>
      </c>
      <c r="D262" s="296" t="s">
        <v>94</v>
      </c>
      <c r="E262" s="297" t="s">
        <v>94</v>
      </c>
      <c r="F262" s="203">
        <v>0.97850000000000004</v>
      </c>
      <c r="G262" s="204"/>
      <c r="H262" s="205">
        <v>0.96150000000000002</v>
      </c>
      <c r="I262" s="206"/>
      <c r="J262" s="303">
        <v>0.90649999999999997</v>
      </c>
      <c r="K262" s="206"/>
      <c r="L262" s="205">
        <v>0.97729999999999995</v>
      </c>
      <c r="M262" s="206"/>
      <c r="N262" s="207"/>
      <c r="O262" s="173"/>
      <c r="P262" s="207"/>
      <c r="Q262" s="173"/>
      <c r="R262" s="207"/>
      <c r="S262" s="173"/>
      <c r="T262" s="207"/>
      <c r="U262" s="173"/>
      <c r="V262" s="207"/>
      <c r="W262" s="173"/>
      <c r="X262" s="207"/>
      <c r="Y262" s="173"/>
      <c r="Z262" s="207"/>
      <c r="AA262" s="173"/>
      <c r="AB262" s="207"/>
      <c r="AC262" s="174"/>
      <c r="AD262" s="85"/>
      <c r="AE262" s="88"/>
      <c r="AF262" s="86"/>
    </row>
    <row r="263" spans="2:32" ht="12.75" customHeight="1" x14ac:dyDescent="0.25">
      <c r="B263" s="200" t="s">
        <v>95</v>
      </c>
      <c r="C263" s="201" t="s">
        <v>96</v>
      </c>
      <c r="D263" s="201" t="s">
        <v>96</v>
      </c>
      <c r="E263" s="202" t="s">
        <v>96</v>
      </c>
      <c r="F263" s="203">
        <v>0.97789999999999999</v>
      </c>
      <c r="G263" s="204"/>
      <c r="H263" s="205">
        <v>0.92359999999999998</v>
      </c>
      <c r="I263" s="206"/>
      <c r="J263" s="205">
        <v>0.99250000000000005</v>
      </c>
      <c r="K263" s="206"/>
      <c r="L263" s="205">
        <v>0.96970000000000001</v>
      </c>
      <c r="M263" s="206"/>
      <c r="N263" s="207"/>
      <c r="O263" s="173"/>
      <c r="P263" s="207"/>
      <c r="Q263" s="173"/>
      <c r="R263" s="207"/>
      <c r="S263" s="173"/>
      <c r="T263" s="207"/>
      <c r="U263" s="173"/>
      <c r="V263" s="207"/>
      <c r="W263" s="173"/>
      <c r="X263" s="207"/>
      <c r="Y263" s="173"/>
      <c r="Z263" s="207"/>
      <c r="AA263" s="173"/>
      <c r="AB263" s="207"/>
      <c r="AC263" s="174"/>
      <c r="AD263" s="85"/>
      <c r="AE263" s="88"/>
      <c r="AF263" s="86"/>
    </row>
    <row r="264" spans="2:32" ht="12.75" customHeight="1" x14ac:dyDescent="0.25">
      <c r="B264" s="200" t="s">
        <v>97</v>
      </c>
      <c r="C264" s="201" t="s">
        <v>98</v>
      </c>
      <c r="D264" s="201" t="s">
        <v>98</v>
      </c>
      <c r="E264" s="202" t="s">
        <v>98</v>
      </c>
      <c r="F264" s="203">
        <v>0.99429999999999996</v>
      </c>
      <c r="G264" s="204"/>
      <c r="H264" s="205">
        <v>0.92</v>
      </c>
      <c r="I264" s="206"/>
      <c r="J264" s="205">
        <v>0.92989999999999995</v>
      </c>
      <c r="K264" s="206"/>
      <c r="L264" s="205">
        <v>0.97789999999999999</v>
      </c>
      <c r="M264" s="206"/>
      <c r="N264" s="207"/>
      <c r="O264" s="173"/>
      <c r="P264" s="207"/>
      <c r="Q264" s="173"/>
      <c r="R264" s="207"/>
      <c r="S264" s="173"/>
      <c r="T264" s="207"/>
      <c r="U264" s="173"/>
      <c r="V264" s="207"/>
      <c r="W264" s="173"/>
      <c r="X264" s="207"/>
      <c r="Y264" s="173"/>
      <c r="Z264" s="207"/>
      <c r="AA264" s="173"/>
      <c r="AB264" s="207"/>
      <c r="AC264" s="174"/>
      <c r="AD264" s="85"/>
      <c r="AE264" s="87"/>
      <c r="AF264" s="86"/>
    </row>
    <row r="265" spans="2:32" ht="12.75" customHeight="1" x14ac:dyDescent="0.25">
      <c r="B265" s="281" t="s">
        <v>99</v>
      </c>
      <c r="C265" s="280" t="s">
        <v>100</v>
      </c>
      <c r="D265" s="280" t="s">
        <v>100</v>
      </c>
      <c r="E265" s="282" t="s">
        <v>100</v>
      </c>
      <c r="F265" s="203">
        <v>0.89659999999999995</v>
      </c>
      <c r="G265" s="204"/>
      <c r="H265" s="205">
        <v>0.88890000000000002</v>
      </c>
      <c r="I265" s="206"/>
      <c r="J265" s="205">
        <v>0.97060000000000002</v>
      </c>
      <c r="K265" s="206"/>
      <c r="L265" s="205">
        <v>0.92190000000000005</v>
      </c>
      <c r="M265" s="206"/>
      <c r="N265" s="207"/>
      <c r="O265" s="173"/>
      <c r="P265" s="207"/>
      <c r="Q265" s="173"/>
      <c r="R265" s="207"/>
      <c r="S265" s="173"/>
      <c r="T265" s="207"/>
      <c r="U265" s="173"/>
      <c r="V265" s="207"/>
      <c r="W265" s="173"/>
      <c r="X265" s="207"/>
      <c r="Y265" s="173"/>
      <c r="Z265" s="207"/>
      <c r="AA265" s="173"/>
      <c r="AB265" s="207"/>
      <c r="AC265" s="174"/>
      <c r="AD265" s="85"/>
      <c r="AE265" s="88"/>
      <c r="AF265" s="86"/>
    </row>
    <row r="266" spans="2:32" ht="12.75" customHeight="1" x14ac:dyDescent="0.25">
      <c r="B266" s="281" t="s">
        <v>101</v>
      </c>
      <c r="C266" s="280" t="s">
        <v>102</v>
      </c>
      <c r="D266" s="280" t="s">
        <v>102</v>
      </c>
      <c r="E266" s="282" t="s">
        <v>102</v>
      </c>
      <c r="F266" s="203">
        <v>0</v>
      </c>
      <c r="G266" s="204"/>
      <c r="H266" s="205">
        <v>0</v>
      </c>
      <c r="I266" s="206"/>
      <c r="J266" s="205">
        <v>1</v>
      </c>
      <c r="K266" s="206"/>
      <c r="L266" s="205">
        <v>0</v>
      </c>
      <c r="M266" s="206"/>
      <c r="N266" s="207"/>
      <c r="O266" s="173"/>
      <c r="P266" s="207"/>
      <c r="Q266" s="173"/>
      <c r="R266" s="207"/>
      <c r="S266" s="173"/>
      <c r="T266" s="207"/>
      <c r="U266" s="173"/>
      <c r="V266" s="207"/>
      <c r="W266" s="173"/>
      <c r="X266" s="207"/>
      <c r="Y266" s="173"/>
      <c r="Z266" s="314"/>
      <c r="AA266" s="173"/>
      <c r="AB266" s="207"/>
      <c r="AC266" s="174"/>
      <c r="AD266" s="85"/>
      <c r="AE266" s="88"/>
      <c r="AF266" s="86"/>
    </row>
    <row r="267" spans="2:32" ht="12.75" customHeight="1" x14ac:dyDescent="0.25">
      <c r="B267" s="281" t="s">
        <v>103</v>
      </c>
      <c r="C267" s="280" t="s">
        <v>104</v>
      </c>
      <c r="D267" s="280" t="s">
        <v>104</v>
      </c>
      <c r="E267" s="282" t="s">
        <v>104</v>
      </c>
      <c r="F267" s="203">
        <v>0.69699999999999995</v>
      </c>
      <c r="G267" s="204"/>
      <c r="H267" s="205">
        <v>0.86570000000000003</v>
      </c>
      <c r="I267" s="206"/>
      <c r="J267" s="205">
        <v>0.90480000000000005</v>
      </c>
      <c r="K267" s="206"/>
      <c r="L267" s="303">
        <v>0.85</v>
      </c>
      <c r="M267" s="206"/>
      <c r="N267" s="207"/>
      <c r="O267" s="173"/>
      <c r="P267" s="207"/>
      <c r="Q267" s="173"/>
      <c r="R267" s="207"/>
      <c r="S267" s="173"/>
      <c r="T267" s="207"/>
      <c r="U267" s="173"/>
      <c r="V267" s="207"/>
      <c r="W267" s="173"/>
      <c r="X267" s="207"/>
      <c r="Y267" s="173"/>
      <c r="Z267" s="207"/>
      <c r="AA267" s="173"/>
      <c r="AB267" s="207"/>
      <c r="AC267" s="174"/>
      <c r="AD267" s="85"/>
      <c r="AE267" s="88"/>
      <c r="AF267" s="86"/>
    </row>
    <row r="268" spans="2:32" ht="26.25" customHeight="1" x14ac:dyDescent="0.25">
      <c r="B268" s="281" t="s">
        <v>105</v>
      </c>
      <c r="C268" s="280" t="s">
        <v>106</v>
      </c>
      <c r="D268" s="280" t="s">
        <v>106</v>
      </c>
      <c r="E268" s="282" t="s">
        <v>106</v>
      </c>
      <c r="F268" s="203">
        <v>0.69030000000000002</v>
      </c>
      <c r="G268" s="204"/>
      <c r="H268" s="205">
        <v>0.93959999999999999</v>
      </c>
      <c r="I268" s="206"/>
      <c r="J268" s="205">
        <v>0.95450000000000002</v>
      </c>
      <c r="K268" s="206"/>
      <c r="L268" s="205">
        <v>0.73760000000000003</v>
      </c>
      <c r="M268" s="206"/>
      <c r="N268" s="207"/>
      <c r="O268" s="173"/>
      <c r="P268" s="207"/>
      <c r="Q268" s="173"/>
      <c r="R268" s="207"/>
      <c r="S268" s="173"/>
      <c r="T268" s="207"/>
      <c r="U268" s="173"/>
      <c r="V268" s="207"/>
      <c r="W268" s="173"/>
      <c r="X268" s="207"/>
      <c r="Y268" s="173"/>
      <c r="Z268" s="207"/>
      <c r="AA268" s="173"/>
      <c r="AB268" s="207"/>
      <c r="AC268" s="174"/>
      <c r="AD268" s="85"/>
      <c r="AE268" s="88"/>
      <c r="AF268" s="86"/>
    </row>
    <row r="269" spans="2:32" ht="21.75" customHeight="1" x14ac:dyDescent="0.25">
      <c r="B269" s="294" t="s">
        <v>77</v>
      </c>
      <c r="C269" s="201" t="s">
        <v>107</v>
      </c>
      <c r="D269" s="201" t="s">
        <v>107</v>
      </c>
      <c r="E269" s="202" t="s">
        <v>107</v>
      </c>
      <c r="F269" s="203">
        <v>1</v>
      </c>
      <c r="G269" s="204"/>
      <c r="H269" s="205">
        <v>1</v>
      </c>
      <c r="I269" s="206"/>
      <c r="J269" s="205">
        <v>1</v>
      </c>
      <c r="K269" s="206"/>
      <c r="L269" s="205">
        <v>1</v>
      </c>
      <c r="M269" s="206"/>
      <c r="N269" s="207"/>
      <c r="O269" s="173"/>
      <c r="P269" s="207"/>
      <c r="Q269" s="173"/>
      <c r="R269" s="207"/>
      <c r="S269" s="173"/>
      <c r="T269" s="207"/>
      <c r="U269" s="173"/>
      <c r="V269" s="207"/>
      <c r="W269" s="173"/>
      <c r="X269" s="207"/>
      <c r="Y269" s="173"/>
      <c r="Z269" s="207"/>
      <c r="AA269" s="173"/>
      <c r="AB269" s="207"/>
      <c r="AC269" s="174"/>
      <c r="AD269" s="85"/>
      <c r="AE269" s="88"/>
      <c r="AF269" s="86"/>
    </row>
    <row r="270" spans="2:32" ht="12.75" customHeight="1" x14ac:dyDescent="0.25">
      <c r="B270" s="200" t="s">
        <v>108</v>
      </c>
      <c r="C270" s="201" t="s">
        <v>109</v>
      </c>
      <c r="D270" s="201" t="s">
        <v>109</v>
      </c>
      <c r="E270" s="202" t="s">
        <v>109</v>
      </c>
      <c r="F270" s="203">
        <v>0</v>
      </c>
      <c r="G270" s="204"/>
      <c r="H270" s="205">
        <v>1</v>
      </c>
      <c r="I270" s="206"/>
      <c r="J270" s="205">
        <v>1</v>
      </c>
      <c r="K270" s="206"/>
      <c r="L270" s="205">
        <v>0.85709999999999997</v>
      </c>
      <c r="M270" s="206"/>
      <c r="N270" s="207"/>
      <c r="O270" s="173"/>
      <c r="P270" s="207"/>
      <c r="Q270" s="173"/>
      <c r="R270" s="207"/>
      <c r="S270" s="173"/>
      <c r="T270" s="207"/>
      <c r="U270" s="173"/>
      <c r="V270" s="207"/>
      <c r="W270" s="173"/>
      <c r="X270" s="207"/>
      <c r="Y270" s="173"/>
      <c r="Z270" s="207"/>
      <c r="AA270" s="173"/>
      <c r="AB270" s="207"/>
      <c r="AC270" s="174"/>
      <c r="AD270" s="85"/>
      <c r="AE270" s="88"/>
      <c r="AF270" s="86"/>
    </row>
    <row r="271" spans="2:32" ht="12.75" customHeight="1" x14ac:dyDescent="0.25">
      <c r="B271" s="200" t="s">
        <v>110</v>
      </c>
      <c r="C271" s="201" t="s">
        <v>111</v>
      </c>
      <c r="D271" s="201" t="s">
        <v>111</v>
      </c>
      <c r="E271" s="202" t="s">
        <v>111</v>
      </c>
      <c r="F271" s="203">
        <v>1</v>
      </c>
      <c r="G271" s="204"/>
      <c r="H271" s="205">
        <v>1</v>
      </c>
      <c r="I271" s="206"/>
      <c r="J271" s="205">
        <v>1</v>
      </c>
      <c r="K271" s="206"/>
      <c r="L271" s="205">
        <v>1</v>
      </c>
      <c r="M271" s="206"/>
      <c r="N271" s="207"/>
      <c r="O271" s="173"/>
      <c r="P271" s="207"/>
      <c r="Q271" s="173"/>
      <c r="R271" s="207"/>
      <c r="S271" s="173"/>
      <c r="T271" s="207"/>
      <c r="U271" s="173"/>
      <c r="V271" s="207"/>
      <c r="W271" s="173"/>
      <c r="X271" s="207"/>
      <c r="Y271" s="173"/>
      <c r="Z271" s="207"/>
      <c r="AA271" s="173"/>
      <c r="AB271" s="207"/>
      <c r="AC271" s="174"/>
      <c r="AD271" s="85"/>
      <c r="AE271" s="88"/>
      <c r="AF271" s="86"/>
    </row>
    <row r="272" spans="2:32" ht="12.75" customHeight="1" x14ac:dyDescent="0.25">
      <c r="B272" s="200" t="s">
        <v>112</v>
      </c>
      <c r="C272" s="201" t="s">
        <v>113</v>
      </c>
      <c r="D272" s="201" t="s">
        <v>113</v>
      </c>
      <c r="E272" s="202" t="s">
        <v>113</v>
      </c>
      <c r="F272" s="203">
        <v>0.15690000000000001</v>
      </c>
      <c r="G272" s="204"/>
      <c r="H272" s="205">
        <v>0.26090000000000002</v>
      </c>
      <c r="I272" s="206"/>
      <c r="J272" s="205">
        <v>0.61109999999999998</v>
      </c>
      <c r="K272" s="206"/>
      <c r="L272" s="205">
        <v>0.61109999999999998</v>
      </c>
      <c r="M272" s="206"/>
      <c r="N272" s="207"/>
      <c r="O272" s="173"/>
      <c r="P272" s="207"/>
      <c r="Q272" s="173"/>
      <c r="R272" s="207"/>
      <c r="S272" s="173"/>
      <c r="T272" s="207"/>
      <c r="U272" s="173"/>
      <c r="V272" s="207"/>
      <c r="W272" s="173"/>
      <c r="X272" s="207"/>
      <c r="Y272" s="173"/>
      <c r="Z272" s="207"/>
      <c r="AA272" s="173"/>
      <c r="AB272" s="207"/>
      <c r="AC272" s="174"/>
      <c r="AD272" s="85"/>
      <c r="AE272" s="88"/>
      <c r="AF272" s="86"/>
    </row>
    <row r="273" spans="2:33" ht="12.75" customHeight="1" x14ac:dyDescent="0.25">
      <c r="B273" s="281" t="s">
        <v>78</v>
      </c>
      <c r="C273" s="280" t="s">
        <v>114</v>
      </c>
      <c r="D273" s="280" t="s">
        <v>114</v>
      </c>
      <c r="E273" s="282" t="s">
        <v>114</v>
      </c>
      <c r="F273" s="203">
        <v>0</v>
      </c>
      <c r="G273" s="204"/>
      <c r="H273" s="205">
        <v>0</v>
      </c>
      <c r="I273" s="206"/>
      <c r="J273" s="205">
        <v>0</v>
      </c>
      <c r="K273" s="206"/>
      <c r="L273" s="205">
        <v>0</v>
      </c>
      <c r="M273" s="206"/>
      <c r="N273" s="207"/>
      <c r="O273" s="173"/>
      <c r="P273" s="207"/>
      <c r="Q273" s="173"/>
      <c r="R273" s="207"/>
      <c r="S273" s="173"/>
      <c r="T273" s="207"/>
      <c r="U273" s="173"/>
      <c r="V273" s="207"/>
      <c r="W273" s="173"/>
      <c r="X273" s="207"/>
      <c r="Y273" s="173"/>
      <c r="Z273" s="207"/>
      <c r="AA273" s="173"/>
      <c r="AB273" s="207"/>
      <c r="AC273" s="174"/>
      <c r="AD273" s="85"/>
      <c r="AE273" s="88"/>
      <c r="AF273" s="86"/>
    </row>
    <row r="274" spans="2:33" ht="12.75" customHeight="1" x14ac:dyDescent="0.25">
      <c r="B274" s="200" t="s">
        <v>115</v>
      </c>
      <c r="C274" s="201" t="s">
        <v>116</v>
      </c>
      <c r="D274" s="201" t="s">
        <v>116</v>
      </c>
      <c r="E274" s="202" t="s">
        <v>116</v>
      </c>
      <c r="F274" s="203">
        <v>0</v>
      </c>
      <c r="G274" s="204"/>
      <c r="H274" s="205">
        <v>1</v>
      </c>
      <c r="I274" s="206"/>
      <c r="J274" s="205">
        <v>0</v>
      </c>
      <c r="K274" s="206"/>
      <c r="L274" s="205">
        <v>1</v>
      </c>
      <c r="M274" s="206"/>
      <c r="N274" s="207"/>
      <c r="O274" s="173"/>
      <c r="P274" s="207"/>
      <c r="Q274" s="173"/>
      <c r="R274" s="207"/>
      <c r="S274" s="173"/>
      <c r="T274" s="207"/>
      <c r="U274" s="173"/>
      <c r="V274" s="207"/>
      <c r="W274" s="173"/>
      <c r="X274" s="207"/>
      <c r="Y274" s="173"/>
      <c r="Z274" s="207"/>
      <c r="AA274" s="173"/>
      <c r="AB274" s="207"/>
      <c r="AC274" s="174"/>
      <c r="AD274" s="85"/>
      <c r="AE274" s="88"/>
      <c r="AF274" s="86"/>
    </row>
    <row r="275" spans="2:33" ht="12.75" customHeight="1" x14ac:dyDescent="0.25">
      <c r="B275" s="200" t="s">
        <v>60</v>
      </c>
      <c r="C275" s="201" t="s">
        <v>117</v>
      </c>
      <c r="D275" s="201" t="s">
        <v>117</v>
      </c>
      <c r="E275" s="202" t="s">
        <v>117</v>
      </c>
      <c r="F275" s="203">
        <v>0.875</v>
      </c>
      <c r="G275" s="204"/>
      <c r="H275" s="205">
        <v>0.95179999999999998</v>
      </c>
      <c r="I275" s="206"/>
      <c r="J275" s="205">
        <v>0.92789999999999995</v>
      </c>
      <c r="K275" s="206"/>
      <c r="L275" s="205">
        <v>1</v>
      </c>
      <c r="M275" s="206"/>
      <c r="N275" s="207"/>
      <c r="O275" s="173"/>
      <c r="P275" s="207"/>
      <c r="Q275" s="173"/>
      <c r="R275" s="207"/>
      <c r="S275" s="173"/>
      <c r="T275" s="207"/>
      <c r="U275" s="173"/>
      <c r="V275" s="207"/>
      <c r="W275" s="173"/>
      <c r="X275" s="207"/>
      <c r="Y275" s="173"/>
      <c r="Z275" s="207"/>
      <c r="AA275" s="173"/>
      <c r="AB275" s="207"/>
      <c r="AC275" s="174"/>
      <c r="AD275" s="85"/>
      <c r="AE275" s="88"/>
      <c r="AF275" s="86"/>
    </row>
    <row r="276" spans="2:33" ht="12.75" customHeight="1" x14ac:dyDescent="0.25">
      <c r="B276" s="200" t="s">
        <v>141</v>
      </c>
      <c r="C276" s="201"/>
      <c r="D276" s="201"/>
      <c r="E276" s="202"/>
      <c r="F276" s="203">
        <v>0.99519999999999997</v>
      </c>
      <c r="G276" s="204"/>
      <c r="H276" s="205">
        <v>0.98460000000000003</v>
      </c>
      <c r="I276" s="206"/>
      <c r="J276" s="205">
        <v>0.98829999999999996</v>
      </c>
      <c r="K276" s="206"/>
      <c r="L276" s="205">
        <v>0.98329999999999995</v>
      </c>
      <c r="M276" s="206"/>
      <c r="N276" s="207"/>
      <c r="O276" s="173"/>
      <c r="P276" s="207"/>
      <c r="Q276" s="173"/>
      <c r="R276" s="207"/>
      <c r="S276" s="173"/>
      <c r="T276" s="207"/>
      <c r="U276" s="173"/>
      <c r="V276" s="207"/>
      <c r="W276" s="173"/>
      <c r="X276" s="207"/>
      <c r="Y276" s="173"/>
      <c r="Z276" s="207"/>
      <c r="AA276" s="173"/>
      <c r="AB276" s="207"/>
      <c r="AC276" s="174"/>
      <c r="AD276" s="85"/>
      <c r="AE276" s="88"/>
      <c r="AF276" s="86"/>
    </row>
    <row r="277" spans="2:33" ht="12.75" customHeight="1" x14ac:dyDescent="0.25">
      <c r="B277" s="281" t="s">
        <v>118</v>
      </c>
      <c r="C277" s="280" t="s">
        <v>119</v>
      </c>
      <c r="D277" s="280" t="s">
        <v>119</v>
      </c>
      <c r="E277" s="282" t="s">
        <v>119</v>
      </c>
      <c r="F277" s="203">
        <v>0.88239999999999996</v>
      </c>
      <c r="G277" s="204"/>
      <c r="H277" s="205">
        <v>0.95830000000000004</v>
      </c>
      <c r="I277" s="206"/>
      <c r="J277" s="205">
        <v>0.89829999999999999</v>
      </c>
      <c r="K277" s="206"/>
      <c r="L277" s="205">
        <v>0.85219999999999996</v>
      </c>
      <c r="M277" s="206"/>
      <c r="N277" s="207"/>
      <c r="O277" s="173"/>
      <c r="P277" s="207"/>
      <c r="Q277" s="173"/>
      <c r="R277" s="207"/>
      <c r="S277" s="173"/>
      <c r="T277" s="207"/>
      <c r="U277" s="173"/>
      <c r="V277" s="207"/>
      <c r="W277" s="173"/>
      <c r="X277" s="207"/>
      <c r="Y277" s="173"/>
      <c r="Z277" s="207"/>
      <c r="AA277" s="173"/>
      <c r="AB277" s="207"/>
      <c r="AC277" s="174"/>
      <c r="AD277" s="85"/>
      <c r="AE277" s="88"/>
      <c r="AF277" s="86"/>
    </row>
    <row r="278" spans="2:33" ht="23.25" customHeight="1" x14ac:dyDescent="0.25">
      <c r="B278" s="281" t="s">
        <v>120</v>
      </c>
      <c r="C278" s="280" t="s">
        <v>121</v>
      </c>
      <c r="D278" s="280" t="s">
        <v>121</v>
      </c>
      <c r="E278" s="282" t="s">
        <v>121</v>
      </c>
      <c r="F278" s="203">
        <v>0.97470000000000001</v>
      </c>
      <c r="G278" s="204"/>
      <c r="H278" s="205">
        <v>0.96830000000000005</v>
      </c>
      <c r="I278" s="206"/>
      <c r="J278" s="205">
        <v>0.93799999999999994</v>
      </c>
      <c r="K278" s="206"/>
      <c r="L278" s="205">
        <v>0.93069999999999997</v>
      </c>
      <c r="M278" s="206"/>
      <c r="N278" s="207"/>
      <c r="O278" s="173"/>
      <c r="P278" s="207"/>
      <c r="Q278" s="173"/>
      <c r="R278" s="207"/>
      <c r="S278" s="173"/>
      <c r="T278" s="207"/>
      <c r="U278" s="173"/>
      <c r="V278" s="207"/>
      <c r="W278" s="173"/>
      <c r="X278" s="207"/>
      <c r="Y278" s="173"/>
      <c r="Z278" s="207"/>
      <c r="AA278" s="173"/>
      <c r="AB278" s="207"/>
      <c r="AC278" s="174"/>
      <c r="AD278" s="85"/>
      <c r="AE278" s="88"/>
      <c r="AF278" s="86"/>
    </row>
    <row r="279" spans="2:33" ht="12.75" customHeight="1" x14ac:dyDescent="0.25">
      <c r="B279" s="281" t="s">
        <v>122</v>
      </c>
      <c r="C279" s="280" t="s">
        <v>123</v>
      </c>
      <c r="D279" s="280" t="s">
        <v>123</v>
      </c>
      <c r="E279" s="282" t="s">
        <v>123</v>
      </c>
      <c r="F279" s="203">
        <v>1</v>
      </c>
      <c r="G279" s="204"/>
      <c r="H279" s="205">
        <v>0</v>
      </c>
      <c r="I279" s="206"/>
      <c r="J279" s="205">
        <v>0</v>
      </c>
      <c r="K279" s="206"/>
      <c r="L279" s="205">
        <v>0.42859999999999998</v>
      </c>
      <c r="M279" s="206"/>
      <c r="N279" s="207"/>
      <c r="O279" s="173"/>
      <c r="P279" s="207"/>
      <c r="Q279" s="173"/>
      <c r="R279" s="207"/>
      <c r="S279" s="173"/>
      <c r="T279" s="207"/>
      <c r="U279" s="173"/>
      <c r="V279" s="207"/>
      <c r="W279" s="173"/>
      <c r="X279" s="207"/>
      <c r="Y279" s="173"/>
      <c r="Z279" s="207"/>
      <c r="AA279" s="173"/>
      <c r="AB279" s="207"/>
      <c r="AC279" s="174"/>
      <c r="AD279" s="85"/>
      <c r="AE279" s="88"/>
      <c r="AF279" s="86"/>
    </row>
    <row r="280" spans="2:33" ht="12.75" customHeight="1" x14ac:dyDescent="0.25">
      <c r="B280" s="281" t="s">
        <v>124</v>
      </c>
      <c r="C280" s="280" t="s">
        <v>125</v>
      </c>
      <c r="D280" s="280" t="s">
        <v>125</v>
      </c>
      <c r="E280" s="282" t="s">
        <v>125</v>
      </c>
      <c r="F280" s="203">
        <v>0.81059999999999999</v>
      </c>
      <c r="G280" s="204"/>
      <c r="H280" s="205">
        <v>0.89890000000000003</v>
      </c>
      <c r="I280" s="206"/>
      <c r="J280" s="207">
        <v>0.92669999999999997</v>
      </c>
      <c r="K280" s="173"/>
      <c r="L280" s="205">
        <v>0.94099999999999995</v>
      </c>
      <c r="M280" s="206"/>
      <c r="N280" s="207"/>
      <c r="O280" s="173"/>
      <c r="P280" s="207"/>
      <c r="Q280" s="173"/>
      <c r="R280" s="207"/>
      <c r="S280" s="173"/>
      <c r="T280" s="207"/>
      <c r="U280" s="173"/>
      <c r="V280" s="207"/>
      <c r="W280" s="173"/>
      <c r="X280" s="207"/>
      <c r="Y280" s="173"/>
      <c r="Z280" s="207"/>
      <c r="AA280" s="173"/>
      <c r="AB280" s="207"/>
      <c r="AC280" s="174"/>
      <c r="AD280" s="85"/>
      <c r="AE280" s="88"/>
      <c r="AF280" s="86"/>
    </row>
    <row r="281" spans="2:33" ht="23.25" customHeight="1" x14ac:dyDescent="0.25">
      <c r="B281" s="200" t="s">
        <v>126</v>
      </c>
      <c r="C281" s="201" t="s">
        <v>127</v>
      </c>
      <c r="D281" s="201" t="s">
        <v>127</v>
      </c>
      <c r="E281" s="202" t="s">
        <v>127</v>
      </c>
      <c r="F281" s="203">
        <v>1</v>
      </c>
      <c r="G281" s="204"/>
      <c r="H281" s="205">
        <v>0.69230000000000003</v>
      </c>
      <c r="I281" s="206"/>
      <c r="J281" s="205">
        <v>1</v>
      </c>
      <c r="K281" s="206"/>
      <c r="L281" s="205">
        <v>1</v>
      </c>
      <c r="M281" s="206"/>
      <c r="N281" s="207"/>
      <c r="O281" s="173"/>
      <c r="P281" s="207"/>
      <c r="Q281" s="173"/>
      <c r="R281" s="207"/>
      <c r="S281" s="173"/>
      <c r="T281" s="207"/>
      <c r="U281" s="173"/>
      <c r="V281" s="207"/>
      <c r="W281" s="173"/>
      <c r="X281" s="207"/>
      <c r="Y281" s="173"/>
      <c r="Z281" s="207"/>
      <c r="AA281" s="173"/>
      <c r="AB281" s="207"/>
      <c r="AC281" s="174"/>
      <c r="AD281" s="85"/>
      <c r="AE281" s="87"/>
      <c r="AF281" s="86"/>
    </row>
    <row r="282" spans="2:33" ht="13.5" customHeight="1" thickBot="1" x14ac:dyDescent="0.3">
      <c r="B282" s="284" t="s">
        <v>128</v>
      </c>
      <c r="C282" s="285" t="s">
        <v>129</v>
      </c>
      <c r="D282" s="285" t="s">
        <v>129</v>
      </c>
      <c r="E282" s="286" t="s">
        <v>129</v>
      </c>
      <c r="F282" s="288">
        <v>0.98809999999999998</v>
      </c>
      <c r="G282" s="289"/>
      <c r="H282" s="482">
        <v>1</v>
      </c>
      <c r="I282" s="225"/>
      <c r="J282" s="482">
        <v>1</v>
      </c>
      <c r="K282" s="225"/>
      <c r="L282" s="483">
        <v>1</v>
      </c>
      <c r="M282" s="484"/>
      <c r="N282" s="482"/>
      <c r="O282" s="225"/>
      <c r="P282" s="482"/>
      <c r="Q282" s="225"/>
      <c r="R282" s="482"/>
      <c r="S282" s="225"/>
      <c r="T282" s="482"/>
      <c r="U282" s="225"/>
      <c r="V282" s="482"/>
      <c r="W282" s="225"/>
      <c r="X282" s="482"/>
      <c r="Y282" s="225"/>
      <c r="Z282" s="482"/>
      <c r="AA282" s="225"/>
      <c r="AB282" s="482"/>
      <c r="AC282" s="226"/>
      <c r="AD282" s="85"/>
      <c r="AE282" s="88"/>
      <c r="AF282" s="86"/>
    </row>
    <row r="283" spans="2:33" ht="15" x14ac:dyDescent="0.25">
      <c r="B283" s="302"/>
      <c r="C283" s="302"/>
      <c r="D283" s="302"/>
      <c r="E283" s="302"/>
      <c r="F283" s="302"/>
      <c r="G283" s="302"/>
      <c r="H283" s="302"/>
      <c r="I283" s="302"/>
      <c r="J283" s="302"/>
      <c r="K283" s="302"/>
      <c r="L283" s="302"/>
      <c r="M283" s="302"/>
      <c r="N283" s="107"/>
      <c r="O283" s="107"/>
      <c r="P283" s="107"/>
      <c r="Q283" s="107"/>
      <c r="R283" s="107"/>
      <c r="S283" s="107"/>
      <c r="T283" s="107"/>
      <c r="U283" s="107"/>
      <c r="V283" s="107"/>
      <c r="W283" s="107"/>
      <c r="X283" s="107"/>
      <c r="Y283" s="107"/>
      <c r="Z283" s="107"/>
      <c r="AA283" s="107"/>
      <c r="AB283" s="107"/>
      <c r="AC283" s="107"/>
      <c r="AD283" s="85"/>
      <c r="AE283" s="90"/>
      <c r="AF283" s="86"/>
    </row>
    <row r="284" spans="2:33" ht="15" x14ac:dyDescent="0.25">
      <c r="B284" s="287"/>
      <c r="C284" s="287"/>
      <c r="D284" s="287"/>
      <c r="E284" s="287"/>
      <c r="F284" s="287"/>
      <c r="G284" s="287"/>
      <c r="H284" s="287"/>
      <c r="I284" s="287"/>
      <c r="J284" s="287"/>
      <c r="K284" s="287"/>
      <c r="L284" s="287"/>
      <c r="M284" s="287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  <c r="AA284" s="44"/>
      <c r="AB284" s="44"/>
      <c r="AC284" s="44"/>
      <c r="AD284" s="85"/>
      <c r="AE284" s="114"/>
      <c r="AF284" s="89"/>
    </row>
    <row r="285" spans="2:33" ht="13.5" customHeight="1" x14ac:dyDescent="0.2">
      <c r="B285" s="42"/>
      <c r="C285" s="42"/>
      <c r="D285" s="42"/>
      <c r="E285" s="42"/>
      <c r="F285" s="43"/>
      <c r="G285" s="43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  <c r="Z285" s="44"/>
      <c r="AA285" s="44"/>
      <c r="AB285" s="44"/>
      <c r="AC285" s="44"/>
      <c r="AD285" s="85"/>
    </row>
    <row r="286" spans="2:33" ht="13.5" thickBot="1" x14ac:dyDescent="0.25">
      <c r="AD286" s="85"/>
    </row>
    <row r="287" spans="2:33" ht="12.75" customHeight="1" x14ac:dyDescent="0.2">
      <c r="B287" s="181" t="s">
        <v>62</v>
      </c>
      <c r="C287" s="182"/>
      <c r="D287" s="182"/>
      <c r="E287" s="182"/>
      <c r="F287" s="182"/>
      <c r="G287" s="182"/>
      <c r="H287" s="182"/>
      <c r="I287" s="182"/>
      <c r="J287" s="182"/>
      <c r="K287" s="182"/>
      <c r="L287" s="182"/>
      <c r="M287" s="182"/>
      <c r="N287" s="182"/>
      <c r="O287" s="182"/>
      <c r="P287" s="182"/>
      <c r="Q287" s="182"/>
      <c r="R287" s="182"/>
      <c r="S287" s="182"/>
      <c r="T287" s="182"/>
      <c r="U287" s="182"/>
      <c r="V287" s="182"/>
      <c r="W287" s="182"/>
      <c r="X287" s="182"/>
      <c r="Y287" s="182"/>
      <c r="Z287" s="182"/>
      <c r="AA287" s="182"/>
      <c r="AB287" s="182"/>
      <c r="AC287" s="183"/>
      <c r="AD287" s="85"/>
      <c r="AE287" s="93"/>
      <c r="AF287" s="93"/>
      <c r="AG287" s="93"/>
    </row>
    <row r="288" spans="2:33" ht="14.25" x14ac:dyDescent="0.2">
      <c r="B288" s="184"/>
      <c r="C288" s="185"/>
      <c r="D288" s="185"/>
      <c r="E288" s="185"/>
      <c r="F288" s="185"/>
      <c r="G288" s="185"/>
      <c r="H288" s="185"/>
      <c r="I288" s="185"/>
      <c r="J288" s="185"/>
      <c r="K288" s="185"/>
      <c r="L288" s="185"/>
      <c r="M288" s="185"/>
      <c r="N288" s="185"/>
      <c r="O288" s="185"/>
      <c r="P288" s="185"/>
      <c r="Q288" s="185"/>
      <c r="R288" s="185"/>
      <c r="S288" s="185"/>
      <c r="T288" s="185"/>
      <c r="U288" s="185"/>
      <c r="V288" s="185"/>
      <c r="W288" s="185"/>
      <c r="X288" s="185"/>
      <c r="Y288" s="185"/>
      <c r="Z288" s="185"/>
      <c r="AA288" s="185"/>
      <c r="AB288" s="185"/>
      <c r="AC288" s="186"/>
      <c r="AD288" s="85"/>
      <c r="AE288" s="95"/>
      <c r="AF288" s="96"/>
      <c r="AG288" s="92"/>
    </row>
    <row r="289" spans="2:33" ht="14.25" x14ac:dyDescent="0.2">
      <c r="B289" s="187" t="s">
        <v>44</v>
      </c>
      <c r="C289" s="188"/>
      <c r="D289" s="188"/>
      <c r="E289" s="188"/>
      <c r="F289" s="189" t="s">
        <v>14</v>
      </c>
      <c r="G289" s="189"/>
      <c r="H289" s="189" t="s">
        <v>15</v>
      </c>
      <c r="I289" s="189"/>
      <c r="J289" s="189" t="s">
        <v>16</v>
      </c>
      <c r="K289" s="189"/>
      <c r="L289" s="189" t="s">
        <v>17</v>
      </c>
      <c r="M289" s="189"/>
      <c r="N289" s="189" t="s">
        <v>18</v>
      </c>
      <c r="O289" s="189"/>
      <c r="P289" s="189" t="s">
        <v>19</v>
      </c>
      <c r="Q289" s="189"/>
      <c r="R289" s="189" t="s">
        <v>20</v>
      </c>
      <c r="S289" s="189"/>
      <c r="T289" s="189" t="s">
        <v>21</v>
      </c>
      <c r="U289" s="189"/>
      <c r="V289" s="189" t="s">
        <v>22</v>
      </c>
      <c r="W289" s="189"/>
      <c r="X289" s="189" t="s">
        <v>23</v>
      </c>
      <c r="Y289" s="189"/>
      <c r="Z289" s="189" t="s">
        <v>24</v>
      </c>
      <c r="AA289" s="189"/>
      <c r="AB289" s="189" t="s">
        <v>25</v>
      </c>
      <c r="AC289" s="190"/>
      <c r="AD289" s="85"/>
      <c r="AE289" s="95"/>
      <c r="AF289" s="81"/>
      <c r="AG289" s="92"/>
    </row>
    <row r="290" spans="2:33" ht="14.25" x14ac:dyDescent="0.2">
      <c r="B290" s="191" t="s">
        <v>45</v>
      </c>
      <c r="C290" s="192"/>
      <c r="D290" s="192"/>
      <c r="E290" s="192"/>
      <c r="F290" s="193">
        <v>0</v>
      </c>
      <c r="G290" s="193"/>
      <c r="H290" s="193">
        <v>2</v>
      </c>
      <c r="I290" s="193"/>
      <c r="J290" s="193">
        <v>0</v>
      </c>
      <c r="K290" s="193"/>
      <c r="L290" s="193">
        <v>3</v>
      </c>
      <c r="M290" s="193"/>
      <c r="N290" s="193"/>
      <c r="O290" s="193"/>
      <c r="P290" s="193"/>
      <c r="Q290" s="193"/>
      <c r="R290" s="193"/>
      <c r="S290" s="193"/>
      <c r="T290" s="193"/>
      <c r="U290" s="193"/>
      <c r="V290" s="193"/>
      <c r="W290" s="193"/>
      <c r="X290" s="193"/>
      <c r="Y290" s="193"/>
      <c r="Z290" s="193"/>
      <c r="AA290" s="193"/>
      <c r="AB290" s="193"/>
      <c r="AC290" s="194"/>
      <c r="AD290" s="85"/>
      <c r="AE290" s="95"/>
      <c r="AF290" s="81"/>
      <c r="AG290" s="92"/>
    </row>
    <row r="291" spans="2:33" ht="14.25" x14ac:dyDescent="0.2">
      <c r="B291" s="169" t="s">
        <v>46</v>
      </c>
      <c r="C291" s="170"/>
      <c r="D291" s="170"/>
      <c r="E291" s="170"/>
      <c r="F291" s="173">
        <v>1523</v>
      </c>
      <c r="G291" s="173"/>
      <c r="H291" s="173">
        <v>2090</v>
      </c>
      <c r="I291" s="173"/>
      <c r="J291" s="173">
        <v>2119</v>
      </c>
      <c r="K291" s="173"/>
      <c r="L291" s="173">
        <v>1780</v>
      </c>
      <c r="M291" s="173"/>
      <c r="N291" s="173"/>
      <c r="O291" s="173"/>
      <c r="P291" s="173"/>
      <c r="Q291" s="173"/>
      <c r="R291" s="173"/>
      <c r="S291" s="173"/>
      <c r="T291" s="173"/>
      <c r="U291" s="173"/>
      <c r="V291" s="173"/>
      <c r="W291" s="173"/>
      <c r="X291" s="173"/>
      <c r="Y291" s="173"/>
      <c r="Z291" s="173"/>
      <c r="AA291" s="173"/>
      <c r="AB291" s="173"/>
      <c r="AC291" s="174"/>
      <c r="AD291" s="85"/>
      <c r="AE291" s="95"/>
      <c r="AF291" s="81"/>
      <c r="AG291" s="92"/>
    </row>
    <row r="292" spans="2:33" ht="14.25" x14ac:dyDescent="0.2">
      <c r="B292" s="175" t="s">
        <v>143</v>
      </c>
      <c r="C292" s="176"/>
      <c r="D292" s="176"/>
      <c r="E292" s="177"/>
      <c r="F292" s="171">
        <v>0</v>
      </c>
      <c r="G292" s="172"/>
      <c r="H292" s="171">
        <v>0</v>
      </c>
      <c r="I292" s="172"/>
      <c r="J292" s="171">
        <v>0</v>
      </c>
      <c r="K292" s="172"/>
      <c r="L292" s="171">
        <v>0</v>
      </c>
      <c r="M292" s="172"/>
      <c r="N292" s="171"/>
      <c r="O292" s="172"/>
      <c r="P292" s="171"/>
      <c r="Q292" s="172"/>
      <c r="R292" s="171"/>
      <c r="S292" s="172"/>
      <c r="T292" s="171"/>
      <c r="U292" s="172"/>
      <c r="V292" s="171"/>
      <c r="W292" s="172"/>
      <c r="X292" s="171"/>
      <c r="Y292" s="172"/>
      <c r="Z292" s="171"/>
      <c r="AA292" s="172"/>
      <c r="AB292" s="171"/>
      <c r="AC292" s="180"/>
      <c r="AD292" s="85"/>
      <c r="AE292" s="95"/>
      <c r="AF292" s="81"/>
      <c r="AG292" s="92"/>
    </row>
    <row r="293" spans="2:33" ht="14.25" x14ac:dyDescent="0.2">
      <c r="B293" s="169" t="s">
        <v>47</v>
      </c>
      <c r="C293" s="170"/>
      <c r="D293" s="170"/>
      <c r="E293" s="170"/>
      <c r="F293" s="173">
        <v>0</v>
      </c>
      <c r="G293" s="173"/>
      <c r="H293" s="173">
        <v>0</v>
      </c>
      <c r="I293" s="173"/>
      <c r="J293" s="173">
        <v>0</v>
      </c>
      <c r="K293" s="173"/>
      <c r="L293" s="173">
        <v>0</v>
      </c>
      <c r="M293" s="173"/>
      <c r="N293" s="173"/>
      <c r="O293" s="173"/>
      <c r="P293" s="173"/>
      <c r="Q293" s="173"/>
      <c r="R293" s="173"/>
      <c r="S293" s="173"/>
      <c r="T293" s="173"/>
      <c r="U293" s="173"/>
      <c r="V293" s="173"/>
      <c r="W293" s="173"/>
      <c r="X293" s="173"/>
      <c r="Y293" s="173"/>
      <c r="Z293" s="173"/>
      <c r="AA293" s="173"/>
      <c r="AB293" s="173"/>
      <c r="AC293" s="174"/>
      <c r="AD293" s="85"/>
      <c r="AE293" s="80"/>
      <c r="AF293" s="81"/>
      <c r="AG293" s="92"/>
    </row>
    <row r="294" spans="2:33" ht="14.25" x14ac:dyDescent="0.2">
      <c r="B294" s="169" t="s">
        <v>48</v>
      </c>
      <c r="C294" s="170"/>
      <c r="D294" s="170"/>
      <c r="E294" s="170"/>
      <c r="F294" s="173">
        <v>0</v>
      </c>
      <c r="G294" s="173"/>
      <c r="H294" s="173">
        <v>0</v>
      </c>
      <c r="I294" s="173"/>
      <c r="J294" s="173">
        <v>0</v>
      </c>
      <c r="K294" s="173"/>
      <c r="L294" s="173">
        <v>0</v>
      </c>
      <c r="M294" s="173"/>
      <c r="N294" s="173"/>
      <c r="O294" s="173"/>
      <c r="P294" s="173"/>
      <c r="Q294" s="173"/>
      <c r="R294" s="173"/>
      <c r="S294" s="173"/>
      <c r="T294" s="173"/>
      <c r="U294" s="173"/>
      <c r="V294" s="173"/>
      <c r="W294" s="173"/>
      <c r="X294" s="173"/>
      <c r="Y294" s="173"/>
      <c r="Z294" s="173"/>
      <c r="AA294" s="173"/>
      <c r="AB294" s="173"/>
      <c r="AC294" s="174"/>
      <c r="AD294" s="85"/>
      <c r="AE294" s="80"/>
      <c r="AF294" s="81"/>
      <c r="AG294" s="92"/>
    </row>
    <row r="295" spans="2:33" ht="14.25" x14ac:dyDescent="0.2">
      <c r="B295" s="169" t="s">
        <v>6</v>
      </c>
      <c r="C295" s="170"/>
      <c r="D295" s="170"/>
      <c r="E295" s="170"/>
      <c r="F295" s="173">
        <v>645</v>
      </c>
      <c r="G295" s="173"/>
      <c r="H295" s="173">
        <v>843</v>
      </c>
      <c r="I295" s="173"/>
      <c r="J295" s="173">
        <v>1015</v>
      </c>
      <c r="K295" s="173"/>
      <c r="L295" s="173">
        <v>781</v>
      </c>
      <c r="M295" s="173"/>
      <c r="N295" s="173"/>
      <c r="O295" s="173"/>
      <c r="P295" s="173"/>
      <c r="Q295" s="173"/>
      <c r="R295" s="173"/>
      <c r="S295" s="173"/>
      <c r="T295" s="173"/>
      <c r="U295" s="173"/>
      <c r="V295" s="173"/>
      <c r="W295" s="173"/>
      <c r="X295" s="173"/>
      <c r="Y295" s="173"/>
      <c r="Z295" s="173"/>
      <c r="AA295" s="173"/>
      <c r="AB295" s="173"/>
      <c r="AC295" s="174"/>
      <c r="AD295" s="85"/>
      <c r="AE295" s="80"/>
      <c r="AF295" s="81"/>
      <c r="AG295" s="92"/>
    </row>
    <row r="296" spans="2:33" ht="15.75" thickBot="1" x14ac:dyDescent="0.3">
      <c r="B296" s="254" t="s">
        <v>49</v>
      </c>
      <c r="C296" s="250"/>
      <c r="D296" s="250"/>
      <c r="E296" s="250"/>
      <c r="F296" s="222">
        <v>0</v>
      </c>
      <c r="G296" s="222"/>
      <c r="H296" s="222">
        <v>4</v>
      </c>
      <c r="I296" s="222"/>
      <c r="J296" s="222">
        <v>3</v>
      </c>
      <c r="K296" s="222"/>
      <c r="L296" s="222">
        <v>2</v>
      </c>
      <c r="M296" s="222"/>
      <c r="N296" s="222"/>
      <c r="O296" s="222"/>
      <c r="P296" s="222"/>
      <c r="Q296" s="222"/>
      <c r="R296" s="222"/>
      <c r="S296" s="222"/>
      <c r="T296" s="222"/>
      <c r="U296" s="222"/>
      <c r="V296" s="222"/>
      <c r="W296" s="222"/>
      <c r="X296" s="222"/>
      <c r="Y296" s="222"/>
      <c r="Z296" s="222"/>
      <c r="AA296" s="222"/>
      <c r="AB296" s="222"/>
      <c r="AC296" s="283"/>
      <c r="AD296" s="85"/>
      <c r="AE296" s="83"/>
      <c r="AF296" s="84"/>
      <c r="AG296" s="92"/>
    </row>
    <row r="297" spans="2:33" ht="13.5" thickBot="1" x14ac:dyDescent="0.25">
      <c r="B297" s="153" t="s">
        <v>40</v>
      </c>
      <c r="C297" s="154"/>
      <c r="D297" s="154"/>
      <c r="E297" s="154"/>
      <c r="F297" s="155">
        <f>SUM(F290:F296)</f>
        <v>2168</v>
      </c>
      <c r="G297" s="156"/>
      <c r="H297" s="153">
        <f>SUM(H290:H296)</f>
        <v>2939</v>
      </c>
      <c r="I297" s="157"/>
      <c r="J297" s="154">
        <f>SUM(J290:J296)</f>
        <v>3137</v>
      </c>
      <c r="K297" s="154"/>
      <c r="L297" s="153">
        <f>SUM(L290:L296)</f>
        <v>2566</v>
      </c>
      <c r="M297" s="157"/>
      <c r="N297" s="154">
        <f>SUM(N290:N296)</f>
        <v>0</v>
      </c>
      <c r="O297" s="154"/>
      <c r="P297" s="153">
        <f>P290+P291+P293+P294+P295+P296</f>
        <v>0</v>
      </c>
      <c r="Q297" s="157"/>
      <c r="R297" s="153">
        <f>R290+R291+R293+R294+R295+R296</f>
        <v>0</v>
      </c>
      <c r="S297" s="157"/>
      <c r="T297" s="153">
        <f>T290+T291+T293+T294+T295+T296</f>
        <v>0</v>
      </c>
      <c r="U297" s="157"/>
      <c r="V297" s="153">
        <f>V290+V291+V293+V294+V295+V296</f>
        <v>0</v>
      </c>
      <c r="W297" s="157"/>
      <c r="X297" s="153">
        <f>X290+X291+X293+X294+X295+X296</f>
        <v>0</v>
      </c>
      <c r="Y297" s="157"/>
      <c r="Z297" s="153">
        <f>Z290+Z291+Z293+Z294+Z295+Z296</f>
        <v>0</v>
      </c>
      <c r="AA297" s="157"/>
      <c r="AB297" s="153">
        <f>SUM(AB290:AC296)</f>
        <v>0</v>
      </c>
      <c r="AC297" s="157"/>
      <c r="AD297" s="85"/>
      <c r="AE297" s="93"/>
      <c r="AF297" s="93"/>
    </row>
    <row r="298" spans="2:33" x14ac:dyDescent="0.2">
      <c r="AD298" s="85"/>
    </row>
    <row r="299" spans="2:33" x14ac:dyDescent="0.2">
      <c r="AD299" s="85"/>
    </row>
    <row r="300" spans="2:33" x14ac:dyDescent="0.2">
      <c r="AD300" s="85"/>
    </row>
    <row r="301" spans="2:33" x14ac:dyDescent="0.2">
      <c r="AD301" s="85"/>
    </row>
    <row r="302" spans="2:33" x14ac:dyDescent="0.2">
      <c r="AD302" s="85"/>
    </row>
    <row r="303" spans="2:33" ht="13.5" thickBot="1" x14ac:dyDescent="0.25">
      <c r="AD303" s="85"/>
    </row>
    <row r="304" spans="2:33" ht="12.75" customHeight="1" x14ac:dyDescent="0.2">
      <c r="B304" s="181" t="s">
        <v>75</v>
      </c>
      <c r="C304" s="182"/>
      <c r="D304" s="182"/>
      <c r="E304" s="182"/>
      <c r="F304" s="182"/>
      <c r="G304" s="183"/>
      <c r="H304" s="3"/>
      <c r="AD304" s="85"/>
    </row>
    <row r="305" spans="2:30" ht="13.5" thickBot="1" x14ac:dyDescent="0.25">
      <c r="B305" s="198"/>
      <c r="C305" s="199"/>
      <c r="D305" s="199"/>
      <c r="E305" s="199"/>
      <c r="F305" s="199"/>
      <c r="G305" s="265"/>
      <c r="H305" s="3"/>
      <c r="AD305" s="85"/>
    </row>
    <row r="306" spans="2:30" ht="13.5" thickBot="1" x14ac:dyDescent="0.25">
      <c r="B306" s="255" t="s">
        <v>44</v>
      </c>
      <c r="C306" s="256"/>
      <c r="D306" s="256"/>
      <c r="E306" s="257"/>
      <c r="F306" s="221" t="s">
        <v>43</v>
      </c>
      <c r="G306" s="150"/>
      <c r="H306" s="3"/>
      <c r="AD306" s="85"/>
    </row>
    <row r="307" spans="2:30" x14ac:dyDescent="0.2">
      <c r="B307" s="267" t="s">
        <v>45</v>
      </c>
      <c r="C307" s="268"/>
      <c r="D307" s="268"/>
      <c r="E307" s="269"/>
      <c r="F307" s="253">
        <f>SUM(F290:AC290)</f>
        <v>5</v>
      </c>
      <c r="G307" s="218"/>
      <c r="AD307" s="85"/>
    </row>
    <row r="308" spans="2:30" x14ac:dyDescent="0.2">
      <c r="B308" s="169" t="s">
        <v>46</v>
      </c>
      <c r="C308" s="170"/>
      <c r="D308" s="170"/>
      <c r="E308" s="266"/>
      <c r="F308" s="253">
        <f>SUM(F291:AC291)</f>
        <v>7512</v>
      </c>
      <c r="G308" s="218"/>
      <c r="AD308" s="85"/>
    </row>
    <row r="309" spans="2:30" x14ac:dyDescent="0.2">
      <c r="B309" s="169" t="s">
        <v>47</v>
      </c>
      <c r="C309" s="170"/>
      <c r="D309" s="170"/>
      <c r="E309" s="266"/>
      <c r="F309" s="253">
        <f t="shared" ref="F309" si="7">(F293+H293+J293+L293+N293+P293+R293+T293+V293+X293+Z293++AB293)</f>
        <v>0</v>
      </c>
      <c r="G309" s="218"/>
      <c r="AD309" s="85"/>
    </row>
    <row r="310" spans="2:30" x14ac:dyDescent="0.2">
      <c r="B310" s="169" t="s">
        <v>48</v>
      </c>
      <c r="C310" s="170"/>
      <c r="D310" s="170"/>
      <c r="E310" s="266"/>
      <c r="F310" s="253">
        <f>(F294+H294+J294+L294+N294+P294+R294+T294+V294+X294+Z294++AB294)</f>
        <v>0</v>
      </c>
      <c r="G310" s="218"/>
      <c r="AD310" s="85"/>
    </row>
    <row r="311" spans="2:30" x14ac:dyDescent="0.2">
      <c r="B311" s="169" t="s">
        <v>6</v>
      </c>
      <c r="C311" s="170"/>
      <c r="D311" s="170"/>
      <c r="E311" s="266"/>
      <c r="F311" s="253">
        <f>SUM(F295:AC295)</f>
        <v>3284</v>
      </c>
      <c r="G311" s="218"/>
      <c r="AD311" s="85"/>
    </row>
    <row r="312" spans="2:30" ht="13.5" thickBot="1" x14ac:dyDescent="0.25">
      <c r="B312" s="261" t="s">
        <v>49</v>
      </c>
      <c r="C312" s="213"/>
      <c r="D312" s="213"/>
      <c r="E312" s="262"/>
      <c r="F312" s="253">
        <f>SUM(F296:AC296)</f>
        <v>9</v>
      </c>
      <c r="G312" s="218"/>
      <c r="AD312" s="85"/>
    </row>
    <row r="313" spans="2:30" ht="13.5" thickBot="1" x14ac:dyDescent="0.25">
      <c r="B313" s="258" t="s">
        <v>40</v>
      </c>
      <c r="C313" s="259"/>
      <c r="D313" s="259"/>
      <c r="E313" s="260"/>
      <c r="F313" s="153">
        <f>SUM(F307:G312)</f>
        <v>10810</v>
      </c>
      <c r="G313" s="157"/>
    </row>
    <row r="319" spans="2:30" ht="13.5" thickBot="1" x14ac:dyDescent="0.25"/>
    <row r="320" spans="2:30" x14ac:dyDescent="0.2">
      <c r="B320" s="181" t="s">
        <v>160</v>
      </c>
      <c r="C320" s="182"/>
      <c r="D320" s="182"/>
      <c r="E320" s="182"/>
      <c r="F320" s="182"/>
      <c r="G320" s="182"/>
      <c r="H320" s="182"/>
      <c r="I320" s="182"/>
      <c r="J320" s="182"/>
      <c r="K320" s="182"/>
      <c r="L320" s="182"/>
      <c r="M320" s="182"/>
      <c r="N320" s="182"/>
      <c r="O320" s="182"/>
      <c r="P320" s="182"/>
      <c r="Q320" s="182"/>
      <c r="R320" s="182"/>
      <c r="S320" s="182"/>
      <c r="T320" s="182"/>
      <c r="U320" s="182"/>
      <c r="V320" s="182"/>
      <c r="W320" s="182"/>
      <c r="X320" s="182"/>
      <c r="Y320" s="182"/>
      <c r="Z320" s="182"/>
      <c r="AA320" s="182"/>
      <c r="AB320" s="182"/>
      <c r="AC320" s="183"/>
    </row>
    <row r="321" spans="2:29" x14ac:dyDescent="0.2">
      <c r="B321" s="184"/>
      <c r="C321" s="185"/>
      <c r="D321" s="185"/>
      <c r="E321" s="185"/>
      <c r="F321" s="185"/>
      <c r="G321" s="185"/>
      <c r="H321" s="185"/>
      <c r="I321" s="185"/>
      <c r="J321" s="185"/>
      <c r="K321" s="185"/>
      <c r="L321" s="185"/>
      <c r="M321" s="185"/>
      <c r="N321" s="185"/>
      <c r="O321" s="185"/>
      <c r="P321" s="185"/>
      <c r="Q321" s="185"/>
      <c r="R321" s="185"/>
      <c r="S321" s="185"/>
      <c r="T321" s="185"/>
      <c r="U321" s="185"/>
      <c r="V321" s="185"/>
      <c r="W321" s="185"/>
      <c r="X321" s="185"/>
      <c r="Y321" s="185"/>
      <c r="Z321" s="185"/>
      <c r="AA321" s="185"/>
      <c r="AB321" s="185"/>
      <c r="AC321" s="186"/>
    </row>
    <row r="322" spans="2:29" x14ac:dyDescent="0.2">
      <c r="B322" s="187" t="s">
        <v>161</v>
      </c>
      <c r="C322" s="188"/>
      <c r="D322" s="188"/>
      <c r="E322" s="188"/>
      <c r="F322" s="189" t="s">
        <v>14</v>
      </c>
      <c r="G322" s="189"/>
      <c r="H322" s="189" t="s">
        <v>15</v>
      </c>
      <c r="I322" s="189"/>
      <c r="J322" s="189" t="s">
        <v>16</v>
      </c>
      <c r="K322" s="189"/>
      <c r="L322" s="189" t="s">
        <v>17</v>
      </c>
      <c r="M322" s="189"/>
      <c r="N322" s="189" t="s">
        <v>18</v>
      </c>
      <c r="O322" s="189"/>
      <c r="P322" s="189" t="s">
        <v>19</v>
      </c>
      <c r="Q322" s="189"/>
      <c r="R322" s="189" t="s">
        <v>20</v>
      </c>
      <c r="S322" s="189"/>
      <c r="T322" s="189" t="s">
        <v>21</v>
      </c>
      <c r="U322" s="189"/>
      <c r="V322" s="189" t="s">
        <v>22</v>
      </c>
      <c r="W322" s="189"/>
      <c r="X322" s="189" t="s">
        <v>23</v>
      </c>
      <c r="Y322" s="189"/>
      <c r="Z322" s="189" t="s">
        <v>24</v>
      </c>
      <c r="AA322" s="189"/>
      <c r="AB322" s="189" t="s">
        <v>25</v>
      </c>
      <c r="AC322" s="190"/>
    </row>
    <row r="323" spans="2:29" x14ac:dyDescent="0.2">
      <c r="B323" s="191" t="s">
        <v>156</v>
      </c>
      <c r="C323" s="192"/>
      <c r="D323" s="192"/>
      <c r="E323" s="192"/>
      <c r="F323" s="171">
        <v>150</v>
      </c>
      <c r="G323" s="172"/>
      <c r="H323" s="193">
        <v>219</v>
      </c>
      <c r="I323" s="193"/>
      <c r="J323" s="193">
        <v>279</v>
      </c>
      <c r="K323" s="193"/>
      <c r="L323" s="193">
        <v>204</v>
      </c>
      <c r="M323" s="193"/>
      <c r="N323" s="193"/>
      <c r="O323" s="193"/>
      <c r="P323" s="193"/>
      <c r="Q323" s="193"/>
      <c r="R323" s="193"/>
      <c r="S323" s="193"/>
      <c r="T323" s="193"/>
      <c r="U323" s="193"/>
      <c r="V323" s="193"/>
      <c r="W323" s="193"/>
      <c r="X323" s="193"/>
      <c r="Y323" s="193"/>
      <c r="Z323" s="193"/>
      <c r="AA323" s="193"/>
      <c r="AB323" s="193"/>
      <c r="AC323" s="194"/>
    </row>
    <row r="324" spans="2:29" x14ac:dyDescent="0.2">
      <c r="B324" s="169" t="s">
        <v>157</v>
      </c>
      <c r="C324" s="170"/>
      <c r="D324" s="170"/>
      <c r="E324" s="170"/>
      <c r="F324" s="171">
        <v>32</v>
      </c>
      <c r="G324" s="172"/>
      <c r="H324" s="173">
        <v>72</v>
      </c>
      <c r="I324" s="173"/>
      <c r="J324" s="173">
        <v>69</v>
      </c>
      <c r="K324" s="173"/>
      <c r="L324" s="173">
        <v>43</v>
      </c>
      <c r="M324" s="173"/>
      <c r="N324" s="173"/>
      <c r="O324" s="173"/>
      <c r="P324" s="173"/>
      <c r="Q324" s="173"/>
      <c r="R324" s="173"/>
      <c r="S324" s="173"/>
      <c r="T324" s="173"/>
      <c r="U324" s="173"/>
      <c r="V324" s="173"/>
      <c r="W324" s="173"/>
      <c r="X324" s="173"/>
      <c r="Y324" s="173"/>
      <c r="Z324" s="173"/>
      <c r="AA324" s="173"/>
      <c r="AB324" s="173"/>
      <c r="AC324" s="174"/>
    </row>
    <row r="325" spans="2:29" ht="13.5" thickBot="1" x14ac:dyDescent="0.25">
      <c r="B325" s="175" t="s">
        <v>158</v>
      </c>
      <c r="C325" s="176"/>
      <c r="D325" s="176"/>
      <c r="E325" s="177"/>
      <c r="F325" s="178">
        <v>1986</v>
      </c>
      <c r="G325" s="179"/>
      <c r="H325" s="171">
        <v>2648</v>
      </c>
      <c r="I325" s="172"/>
      <c r="J325" s="171">
        <v>2789</v>
      </c>
      <c r="K325" s="172"/>
      <c r="L325" s="171">
        <v>2319</v>
      </c>
      <c r="M325" s="172"/>
      <c r="N325" s="171"/>
      <c r="O325" s="172"/>
      <c r="P325" s="171"/>
      <c r="Q325" s="172"/>
      <c r="R325" s="171"/>
      <c r="S325" s="172"/>
      <c r="T325" s="171"/>
      <c r="U325" s="172"/>
      <c r="V325" s="171"/>
      <c r="W325" s="172"/>
      <c r="X325" s="171"/>
      <c r="Y325" s="172"/>
      <c r="Z325" s="171"/>
      <c r="AA325" s="172"/>
      <c r="AB325" s="171"/>
      <c r="AC325" s="180"/>
    </row>
    <row r="326" spans="2:29" ht="13.5" thickBot="1" x14ac:dyDescent="0.25">
      <c r="B326" s="153" t="s">
        <v>40</v>
      </c>
      <c r="C326" s="154"/>
      <c r="D326" s="154"/>
      <c r="E326" s="154"/>
      <c r="F326" s="155">
        <f>SUM(F323:F325)</f>
        <v>2168</v>
      </c>
      <c r="G326" s="156"/>
      <c r="H326" s="153">
        <f>SUM(H323:H325)</f>
        <v>2939</v>
      </c>
      <c r="I326" s="157"/>
      <c r="J326" s="154">
        <f>SUM(J323:J325)</f>
        <v>3137</v>
      </c>
      <c r="K326" s="154"/>
      <c r="L326" s="153">
        <f>SUM(L323:L325)</f>
        <v>2566</v>
      </c>
      <c r="M326" s="157"/>
      <c r="N326" s="154">
        <f>SUM(N323:N325)</f>
        <v>0</v>
      </c>
      <c r="O326" s="154"/>
      <c r="P326" s="154">
        <f t="shared" ref="P326" si="8">SUM(P323:P325)</f>
        <v>0</v>
      </c>
      <c r="Q326" s="154"/>
      <c r="R326" s="154">
        <f t="shared" ref="R326" si="9">SUM(R323:R325)</f>
        <v>0</v>
      </c>
      <c r="S326" s="154"/>
      <c r="T326" s="154">
        <f t="shared" ref="T326" si="10">SUM(T323:T325)</f>
        <v>0</v>
      </c>
      <c r="U326" s="154"/>
      <c r="V326" s="154">
        <f t="shared" ref="V326" si="11">SUM(V323:V325)</f>
        <v>0</v>
      </c>
      <c r="W326" s="154"/>
      <c r="X326" s="154">
        <f t="shared" ref="X326" si="12">SUM(X323:X325)</f>
        <v>0</v>
      </c>
      <c r="Y326" s="154"/>
      <c r="Z326" s="154">
        <f t="shared" ref="Z326" si="13">SUM(Z323:Z325)</f>
        <v>0</v>
      </c>
      <c r="AA326" s="154"/>
      <c r="AB326" s="154">
        <f t="shared" ref="AB326" si="14">SUM(AB323:AB325)</f>
        <v>0</v>
      </c>
      <c r="AC326" s="154"/>
    </row>
    <row r="329" spans="2:29" ht="13.5" thickBot="1" x14ac:dyDescent="0.25">
      <c r="C329" s="85"/>
      <c r="D329" s="85"/>
      <c r="E329" s="85"/>
      <c r="F329" s="85"/>
      <c r="G329" s="85"/>
      <c r="H329" s="46"/>
      <c r="I329" s="85"/>
    </row>
    <row r="330" spans="2:29" x14ac:dyDescent="0.2">
      <c r="B330" s="159" t="s">
        <v>162</v>
      </c>
      <c r="C330" s="160"/>
      <c r="D330" s="160"/>
      <c r="E330" s="160"/>
      <c r="F330" s="160"/>
      <c r="G330" s="161"/>
      <c r="H330" s="46"/>
      <c r="I330" s="85"/>
    </row>
    <row r="331" spans="2:29" ht="13.5" thickBot="1" x14ac:dyDescent="0.25">
      <c r="B331" s="162"/>
      <c r="C331" s="163"/>
      <c r="D331" s="163"/>
      <c r="E331" s="163"/>
      <c r="F331" s="163"/>
      <c r="G331" s="164"/>
      <c r="H331" s="158"/>
      <c r="I331" s="85"/>
    </row>
    <row r="332" spans="2:29" x14ac:dyDescent="0.2">
      <c r="B332" s="165" t="s">
        <v>161</v>
      </c>
      <c r="C332" s="166"/>
      <c r="D332" s="166"/>
      <c r="E332" s="166"/>
      <c r="F332" s="167" t="s">
        <v>43</v>
      </c>
      <c r="G332" s="168"/>
      <c r="H332" s="158"/>
      <c r="I332" s="85"/>
    </row>
    <row r="333" spans="2:29" x14ac:dyDescent="0.2">
      <c r="B333" s="141" t="s">
        <v>156</v>
      </c>
      <c r="C333" s="142"/>
      <c r="D333" s="142"/>
      <c r="E333" s="142"/>
      <c r="F333" s="143">
        <f>SUM(F323:AC323)</f>
        <v>852</v>
      </c>
      <c r="G333" s="144"/>
      <c r="H333" s="46"/>
      <c r="I333" s="85"/>
    </row>
    <row r="334" spans="2:29" x14ac:dyDescent="0.2">
      <c r="B334" s="141" t="s">
        <v>157</v>
      </c>
      <c r="C334" s="142"/>
      <c r="D334" s="142"/>
      <c r="E334" s="142"/>
      <c r="F334" s="143">
        <f t="shared" ref="F334:F336" si="15">SUM(F324:AC324)</f>
        <v>216</v>
      </c>
      <c r="G334" s="144"/>
      <c r="H334" s="46"/>
      <c r="I334" s="85"/>
    </row>
    <row r="335" spans="2:29" ht="13.5" thickBot="1" x14ac:dyDescent="0.25">
      <c r="B335" s="145" t="s">
        <v>158</v>
      </c>
      <c r="C335" s="146"/>
      <c r="D335" s="146"/>
      <c r="E335" s="146"/>
      <c r="F335" s="147">
        <f t="shared" si="15"/>
        <v>9742</v>
      </c>
      <c r="G335" s="148"/>
      <c r="H335" s="46"/>
      <c r="I335" s="85"/>
    </row>
    <row r="336" spans="2:29" ht="13.5" thickBot="1" x14ac:dyDescent="0.25">
      <c r="B336" s="151" t="s">
        <v>40</v>
      </c>
      <c r="C336" s="152"/>
      <c r="D336" s="152"/>
      <c r="E336" s="152"/>
      <c r="F336" s="149">
        <f t="shared" si="15"/>
        <v>10810</v>
      </c>
      <c r="G336" s="150"/>
      <c r="H336" s="46"/>
      <c r="I336" s="85"/>
    </row>
    <row r="337" spans="3:9" x14ac:dyDescent="0.2">
      <c r="C337" s="85"/>
      <c r="D337" s="85"/>
      <c r="E337" s="85"/>
      <c r="F337" s="85"/>
      <c r="G337" s="85"/>
      <c r="H337" s="46"/>
      <c r="I337" s="85"/>
    </row>
  </sheetData>
  <protectedRanges>
    <protectedRange password="C6EB" sqref="B18 G18 M18 S18 V20 M20 B20 B22 B24 M24 M22 V22 V24 I1:AC9 A1:H16 I10:P11 I13:U16 V12:AC16" name="INFO GENERAL"/>
  </protectedRanges>
  <mergeCells count="1595"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N281:O281"/>
    <mergeCell ref="P281:Q281"/>
    <mergeCell ref="AB281:AC281"/>
    <mergeCell ref="X228:Y228"/>
    <mergeCell ref="R279:S279"/>
    <mergeCell ref="T279:U279"/>
    <mergeCell ref="V279:W279"/>
    <mergeCell ref="X279:Y279"/>
    <mergeCell ref="Z279:AA279"/>
    <mergeCell ref="T280:U280"/>
    <mergeCell ref="V280:W280"/>
    <mergeCell ref="X280:Y280"/>
    <mergeCell ref="Z280:AA280"/>
    <mergeCell ref="Z278:AA278"/>
    <mergeCell ref="AB278:AC278"/>
    <mergeCell ref="H282:I282"/>
    <mergeCell ref="J282:K282"/>
    <mergeCell ref="L282:M282"/>
    <mergeCell ref="N282:O282"/>
    <mergeCell ref="P267:Q267"/>
    <mergeCell ref="H271:I271"/>
    <mergeCell ref="O41:Q41"/>
    <mergeCell ref="R41:T41"/>
    <mergeCell ref="R281:S281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81:I281"/>
    <mergeCell ref="H279:I279"/>
    <mergeCell ref="F242:H242"/>
    <mergeCell ref="I46:K46"/>
    <mergeCell ref="H277:I277"/>
    <mergeCell ref="H275:I275"/>
    <mergeCell ref="J275:K275"/>
    <mergeCell ref="H280:I280"/>
    <mergeCell ref="J280:K280"/>
    <mergeCell ref="Z275:AA275"/>
    <mergeCell ref="L280:M280"/>
    <mergeCell ref="N280:O280"/>
    <mergeCell ref="P280:Q280"/>
    <mergeCell ref="R280:S280"/>
    <mergeCell ref="J277:K277"/>
    <mergeCell ref="L277:M277"/>
    <mergeCell ref="J278:K278"/>
    <mergeCell ref="L46:N46"/>
    <mergeCell ref="O46:Q46"/>
    <mergeCell ref="R46:T46"/>
    <mergeCell ref="U46:W46"/>
    <mergeCell ref="AB279:AC279"/>
    <mergeCell ref="L275:M275"/>
    <mergeCell ref="N275:O275"/>
    <mergeCell ref="P275:Q275"/>
    <mergeCell ref="T273:U273"/>
    <mergeCell ref="V273:W273"/>
    <mergeCell ref="X273:Y273"/>
    <mergeCell ref="R275:S275"/>
    <mergeCell ref="Z273:AA273"/>
    <mergeCell ref="AB273:AC273"/>
    <mergeCell ref="X227:Y227"/>
    <mergeCell ref="Z226:AA226"/>
    <mergeCell ref="AB226:AC226"/>
    <mergeCell ref="L223:M223"/>
    <mergeCell ref="N223:O223"/>
    <mergeCell ref="P223:Q223"/>
    <mergeCell ref="AB275:AC275"/>
    <mergeCell ref="Z268:AA268"/>
    <mergeCell ref="AB260:AC260"/>
    <mergeCell ref="V264:W264"/>
    <mergeCell ref="T264:U264"/>
    <mergeCell ref="V263:W263"/>
    <mergeCell ref="AB264:AC264"/>
    <mergeCell ref="Z261:AA261"/>
    <mergeCell ref="T262:U262"/>
    <mergeCell ref="X261:Y261"/>
    <mergeCell ref="AB263:AC263"/>
    <mergeCell ref="R262:S262"/>
    <mergeCell ref="X226:Y226"/>
    <mergeCell ref="Z224:AA224"/>
    <mergeCell ref="H272:I272"/>
    <mergeCell ref="L272:M272"/>
    <mergeCell ref="N272:O272"/>
    <mergeCell ref="P282:Q282"/>
    <mergeCell ref="T282:U282"/>
    <mergeCell ref="R282:S282"/>
    <mergeCell ref="V281:W281"/>
    <mergeCell ref="X281:Y281"/>
    <mergeCell ref="Z281:AA281"/>
    <mergeCell ref="T281:U281"/>
    <mergeCell ref="V282:W282"/>
    <mergeCell ref="X282:Y282"/>
    <mergeCell ref="Z282:AA282"/>
    <mergeCell ref="AB282:AC282"/>
    <mergeCell ref="J281:K281"/>
    <mergeCell ref="L281:M281"/>
    <mergeCell ref="P273:Q273"/>
    <mergeCell ref="N277:O277"/>
    <mergeCell ref="P277:Q277"/>
    <mergeCell ref="N273:O273"/>
    <mergeCell ref="L278:M278"/>
    <mergeCell ref="N278:O278"/>
    <mergeCell ref="P278:Q278"/>
    <mergeCell ref="R278:S278"/>
    <mergeCell ref="T278:U278"/>
    <mergeCell ref="V278:W278"/>
    <mergeCell ref="X278:Y278"/>
    <mergeCell ref="R277:S277"/>
    <mergeCell ref="T277:U277"/>
    <mergeCell ref="V277:W277"/>
    <mergeCell ref="R264:S264"/>
    <mergeCell ref="V262:W262"/>
    <mergeCell ref="N262:O262"/>
    <mergeCell ref="F237:H237"/>
    <mergeCell ref="F238:H238"/>
    <mergeCell ref="F239:H239"/>
    <mergeCell ref="F240:H240"/>
    <mergeCell ref="F241:H241"/>
    <mergeCell ref="R229:S229"/>
    <mergeCell ref="P229:Q229"/>
    <mergeCell ref="J229:K229"/>
    <mergeCell ref="F248:H248"/>
    <mergeCell ref="F250:H250"/>
    <mergeCell ref="F244:H244"/>
    <mergeCell ref="F229:G229"/>
    <mergeCell ref="F254:H254"/>
    <mergeCell ref="F255:H255"/>
    <mergeCell ref="F236:H236"/>
    <mergeCell ref="F243:H243"/>
    <mergeCell ref="F233:H233"/>
    <mergeCell ref="F234:H234"/>
    <mergeCell ref="F251:H251"/>
    <mergeCell ref="F252:H252"/>
    <mergeCell ref="F249:H249"/>
    <mergeCell ref="P261:Q261"/>
    <mergeCell ref="J227:K227"/>
    <mergeCell ref="L227:M227"/>
    <mergeCell ref="N227:O227"/>
    <mergeCell ref="P227:Q227"/>
    <mergeCell ref="R227:S227"/>
    <mergeCell ref="T227:U227"/>
    <mergeCell ref="V227:W227"/>
    <mergeCell ref="Z227:AA227"/>
    <mergeCell ref="J228:K228"/>
    <mergeCell ref="F262:G262"/>
    <mergeCell ref="H262:I262"/>
    <mergeCell ref="J262:K262"/>
    <mergeCell ref="L262:M262"/>
    <mergeCell ref="F228:G228"/>
    <mergeCell ref="V228:W228"/>
    <mergeCell ref="H228:I228"/>
    <mergeCell ref="R261:S261"/>
    <mergeCell ref="H230:I230"/>
    <mergeCell ref="J230:K230"/>
    <mergeCell ref="L230:M230"/>
    <mergeCell ref="N230:O230"/>
    <mergeCell ref="P230:Q230"/>
    <mergeCell ref="R230:S230"/>
    <mergeCell ref="T230:U230"/>
    <mergeCell ref="V230:W230"/>
    <mergeCell ref="X230:Y230"/>
    <mergeCell ref="Z230:AA230"/>
    <mergeCell ref="T223:U223"/>
    <mergeCell ref="V223:W223"/>
    <mergeCell ref="X223:Y223"/>
    <mergeCell ref="Z225:AA225"/>
    <mergeCell ref="AB225:AC225"/>
    <mergeCell ref="J226:K226"/>
    <mergeCell ref="L226:M226"/>
    <mergeCell ref="N226:O226"/>
    <mergeCell ref="P226:Q226"/>
    <mergeCell ref="AB224:AC224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J218:K218"/>
    <mergeCell ref="L218:M218"/>
    <mergeCell ref="N218:O218"/>
    <mergeCell ref="P218:Q218"/>
    <mergeCell ref="R218:S218"/>
    <mergeCell ref="T218:U218"/>
    <mergeCell ref="V218:W218"/>
    <mergeCell ref="Z221:AA221"/>
    <mergeCell ref="AB221:AC221"/>
    <mergeCell ref="T219:U219"/>
    <mergeCell ref="J216:K216"/>
    <mergeCell ref="Z228:AA228"/>
    <mergeCell ref="AB228:AC228"/>
    <mergeCell ref="Z219:AA219"/>
    <mergeCell ref="AB219:AC219"/>
    <mergeCell ref="J220:K220"/>
    <mergeCell ref="L220:M220"/>
    <mergeCell ref="N220:O220"/>
    <mergeCell ref="Z220:AA220"/>
    <mergeCell ref="AB220:AC220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P220:Q220"/>
    <mergeCell ref="R220:S220"/>
    <mergeCell ref="T220:U220"/>
    <mergeCell ref="V220:W220"/>
    <mergeCell ref="F220:G220"/>
    <mergeCell ref="F219:G219"/>
    <mergeCell ref="B216:E216"/>
    <mergeCell ref="F221:G221"/>
    <mergeCell ref="F223:G223"/>
    <mergeCell ref="F224:G224"/>
    <mergeCell ref="J223:K223"/>
    <mergeCell ref="B224:E224"/>
    <mergeCell ref="B225:E225"/>
    <mergeCell ref="J224:K224"/>
    <mergeCell ref="B226:E226"/>
    <mergeCell ref="B227:E227"/>
    <mergeCell ref="F226:G226"/>
    <mergeCell ref="F227:G227"/>
    <mergeCell ref="X216:Y216"/>
    <mergeCell ref="Z216:AA216"/>
    <mergeCell ref="AB216:AC216"/>
    <mergeCell ref="V216:W216"/>
    <mergeCell ref="V217:W217"/>
    <mergeCell ref="X218:Y218"/>
    <mergeCell ref="Z218:AA218"/>
    <mergeCell ref="AB218:AC218"/>
    <mergeCell ref="T216:U216"/>
    <mergeCell ref="J217:K217"/>
    <mergeCell ref="L217:M217"/>
    <mergeCell ref="N217:O217"/>
    <mergeCell ref="P217:Q217"/>
    <mergeCell ref="R217:S217"/>
    <mergeCell ref="T217:U217"/>
    <mergeCell ref="X217:Y217"/>
    <mergeCell ref="Z217:AA217"/>
    <mergeCell ref="AB217:AC217"/>
    <mergeCell ref="B245:E245"/>
    <mergeCell ref="B239:E239"/>
    <mergeCell ref="B243:E243"/>
    <mergeCell ref="B246:E246"/>
    <mergeCell ref="B236:E236"/>
    <mergeCell ref="B234:E234"/>
    <mergeCell ref="B235:E235"/>
    <mergeCell ref="B233:E233"/>
    <mergeCell ref="B240:E240"/>
    <mergeCell ref="B249:E249"/>
    <mergeCell ref="B217:E217"/>
    <mergeCell ref="B218:E218"/>
    <mergeCell ref="B219:E219"/>
    <mergeCell ref="B220:E220"/>
    <mergeCell ref="B221:E221"/>
    <mergeCell ref="B223:E223"/>
    <mergeCell ref="B222:E222"/>
    <mergeCell ref="B166:C166"/>
    <mergeCell ref="D166:E166"/>
    <mergeCell ref="F166:G166"/>
    <mergeCell ref="B209:E209"/>
    <mergeCell ref="B210:E210"/>
    <mergeCell ref="B211:E211"/>
    <mergeCell ref="B264:E264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AB261:AC261"/>
    <mergeCell ref="T172:U172"/>
    <mergeCell ref="P173:Q173"/>
    <mergeCell ref="R173:S173"/>
    <mergeCell ref="J261:K261"/>
    <mergeCell ref="L261:M261"/>
    <mergeCell ref="N261:O261"/>
    <mergeCell ref="P264:Q264"/>
    <mergeCell ref="V261:W261"/>
    <mergeCell ref="P262:Q262"/>
    <mergeCell ref="T261:U261"/>
    <mergeCell ref="B260:E260"/>
    <mergeCell ref="B254:E254"/>
    <mergeCell ref="B255:E255"/>
    <mergeCell ref="B244:E244"/>
    <mergeCell ref="B242:E242"/>
    <mergeCell ref="B160:C160"/>
    <mergeCell ref="D160:E160"/>
    <mergeCell ref="F160:G160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F159:G159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I40:K40"/>
    <mergeCell ref="L40:N40"/>
    <mergeCell ref="J51:Q51"/>
    <mergeCell ref="J55:Q55"/>
    <mergeCell ref="J56:Q56"/>
    <mergeCell ref="B88:C88"/>
    <mergeCell ref="D88:E88"/>
    <mergeCell ref="F141:G141"/>
    <mergeCell ref="B135:G135"/>
    <mergeCell ref="B19:F19"/>
    <mergeCell ref="D65:E65"/>
    <mergeCell ref="D56:G56"/>
    <mergeCell ref="B35:D35"/>
    <mergeCell ref="F33:H33"/>
    <mergeCell ref="F38:H38"/>
    <mergeCell ref="B70:C70"/>
    <mergeCell ref="B23:L23"/>
    <mergeCell ref="F40:H40"/>
    <mergeCell ref="F136:G136"/>
    <mergeCell ref="F137:G137"/>
    <mergeCell ref="F138:G138"/>
    <mergeCell ref="F139:G139"/>
    <mergeCell ref="F140:G140"/>
    <mergeCell ref="B48:C49"/>
    <mergeCell ref="H48:I48"/>
    <mergeCell ref="D50:G50"/>
    <mergeCell ref="D66:E66"/>
    <mergeCell ref="D48:G49"/>
    <mergeCell ref="B56:C56"/>
    <mergeCell ref="B65:C65"/>
    <mergeCell ref="B51:C51"/>
    <mergeCell ref="B50:C50"/>
    <mergeCell ref="D51:G51"/>
    <mergeCell ref="B36:D36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7:C67"/>
    <mergeCell ref="D74:E74"/>
    <mergeCell ref="B66:C66"/>
    <mergeCell ref="D67:E67"/>
    <mergeCell ref="D68:E68"/>
    <mergeCell ref="D69:E69"/>
    <mergeCell ref="B54:C54"/>
    <mergeCell ref="D54:G54"/>
    <mergeCell ref="B55:C55"/>
    <mergeCell ref="D55:G55"/>
    <mergeCell ref="B52:C52"/>
    <mergeCell ref="D52:G52"/>
    <mergeCell ref="B53:C53"/>
    <mergeCell ref="D53:G53"/>
    <mergeCell ref="B120:C120"/>
    <mergeCell ref="D120:E120"/>
    <mergeCell ref="D119:E119"/>
    <mergeCell ref="B121:C121"/>
    <mergeCell ref="D121:E121"/>
    <mergeCell ref="B122:C122"/>
    <mergeCell ref="D122:E122"/>
    <mergeCell ref="B119:C119"/>
    <mergeCell ref="B123:C123"/>
    <mergeCell ref="D123:E123"/>
    <mergeCell ref="B124:C124"/>
    <mergeCell ref="D124:E124"/>
    <mergeCell ref="D110:E110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B94:C94"/>
    <mergeCell ref="D94:E94"/>
    <mergeCell ref="D108:E108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9:E109"/>
    <mergeCell ref="B109:C109"/>
    <mergeCell ref="B110:C110"/>
    <mergeCell ref="B111:C111"/>
    <mergeCell ref="D111:E111"/>
    <mergeCell ref="B112:C112"/>
    <mergeCell ref="D112:E112"/>
    <mergeCell ref="B113:C113"/>
    <mergeCell ref="D113:E113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B24:L24"/>
    <mergeCell ref="G19:L19"/>
    <mergeCell ref="B25:L25"/>
    <mergeCell ref="B21:L21"/>
    <mergeCell ref="B145:C145"/>
    <mergeCell ref="D145:E145"/>
    <mergeCell ref="T56:X56"/>
    <mergeCell ref="B118:E118"/>
    <mergeCell ref="B99:E100"/>
    <mergeCell ref="D142:E142"/>
    <mergeCell ref="B140:C140"/>
    <mergeCell ref="D140:E140"/>
    <mergeCell ref="B141:C141"/>
    <mergeCell ref="J52:Q52"/>
    <mergeCell ref="Y54:AC54"/>
    <mergeCell ref="T54:X54"/>
    <mergeCell ref="J54:Q54"/>
    <mergeCell ref="U40:W40"/>
    <mergeCell ref="Y48:AC49"/>
    <mergeCell ref="M23:U23"/>
    <mergeCell ref="M25:U25"/>
    <mergeCell ref="J48:Q49"/>
    <mergeCell ref="R48:S48"/>
    <mergeCell ref="V23:AC23"/>
    <mergeCell ref="T51:X51"/>
    <mergeCell ref="Y52:AC52"/>
    <mergeCell ref="J50:Q50"/>
    <mergeCell ref="T48:X49"/>
    <mergeCell ref="T50:X50"/>
    <mergeCell ref="O38:Q38"/>
    <mergeCell ref="U38:W38"/>
    <mergeCell ref="X40:Z40"/>
    <mergeCell ref="Y50:AC50"/>
    <mergeCell ref="R33:T33"/>
    <mergeCell ref="X46:Z46"/>
    <mergeCell ref="B132:C132"/>
    <mergeCell ref="V214:W214"/>
    <mergeCell ref="X214:Y214"/>
    <mergeCell ref="V229:W229"/>
    <mergeCell ref="X229:Y229"/>
    <mergeCell ref="Z211:AA211"/>
    <mergeCell ref="AB211:AC211"/>
    <mergeCell ref="Z212:AA212"/>
    <mergeCell ref="AB212:AC212"/>
    <mergeCell ref="Z214:AA214"/>
    <mergeCell ref="AB214:AC214"/>
    <mergeCell ref="V16:AC16"/>
    <mergeCell ref="S18:AC18"/>
    <mergeCell ref="S19:AC19"/>
    <mergeCell ref="V17:AC17"/>
    <mergeCell ref="Y53:AC53"/>
    <mergeCell ref="T52:X52"/>
    <mergeCell ref="V22:AC22"/>
    <mergeCell ref="M22:U22"/>
    <mergeCell ref="Y56:AC56"/>
    <mergeCell ref="X219:Y219"/>
    <mergeCell ref="V219:W219"/>
    <mergeCell ref="Z223:AA223"/>
    <mergeCell ref="AB223:AC223"/>
    <mergeCell ref="L224:M224"/>
    <mergeCell ref="N224:O224"/>
    <mergeCell ref="P224:Q224"/>
    <mergeCell ref="R224:S224"/>
    <mergeCell ref="T224:U224"/>
    <mergeCell ref="V224:W224"/>
    <mergeCell ref="X224:Y224"/>
    <mergeCell ref="X220:Y220"/>
    <mergeCell ref="R223:S223"/>
    <mergeCell ref="N210:O210"/>
    <mergeCell ref="N211:O211"/>
    <mergeCell ref="N212:O212"/>
    <mergeCell ref="N213:O213"/>
    <mergeCell ref="N214:O214"/>
    <mergeCell ref="N229:O229"/>
    <mergeCell ref="N215:O215"/>
    <mergeCell ref="AB208:AC208"/>
    <mergeCell ref="Z263:AA263"/>
    <mergeCell ref="Z222:AA222"/>
    <mergeCell ref="AB222:AC222"/>
    <mergeCell ref="AB266:AC266"/>
    <mergeCell ref="AB265:AC265"/>
    <mergeCell ref="Z265:AA265"/>
    <mergeCell ref="AB268:AC268"/>
    <mergeCell ref="AB267:AC267"/>
    <mergeCell ref="X268:Y268"/>
    <mergeCell ref="P266:Q266"/>
    <mergeCell ref="X262:Y262"/>
    <mergeCell ref="T265:U265"/>
    <mergeCell ref="P265:Q265"/>
    <mergeCell ref="R265:S265"/>
    <mergeCell ref="X215:Y215"/>
    <mergeCell ref="T215:U215"/>
    <mergeCell ref="V215:W215"/>
    <mergeCell ref="R215:S215"/>
    <mergeCell ref="Z209:AA209"/>
    <mergeCell ref="AB209:AC209"/>
    <mergeCell ref="Z210:AA210"/>
    <mergeCell ref="AB210:AC210"/>
    <mergeCell ref="Z213:AA213"/>
    <mergeCell ref="AB213:AC213"/>
    <mergeCell ref="P297:Q297"/>
    <mergeCell ref="N297:O297"/>
    <mergeCell ref="P222:Q222"/>
    <mergeCell ref="R222:S222"/>
    <mergeCell ref="T222:U222"/>
    <mergeCell ref="V222:W222"/>
    <mergeCell ref="X222:Y222"/>
    <mergeCell ref="T229:U229"/>
    <mergeCell ref="AB229:AC229"/>
    <mergeCell ref="Z215:AA215"/>
    <mergeCell ref="AB215:AC215"/>
    <mergeCell ref="T267:U267"/>
    <mergeCell ref="T266:U266"/>
    <mergeCell ref="V266:W266"/>
    <mergeCell ref="X266:Y266"/>
    <mergeCell ref="V265:W265"/>
    <mergeCell ref="V267:W267"/>
    <mergeCell ref="Z266:AA266"/>
    <mergeCell ref="X290:Y290"/>
    <mergeCell ref="AB227:AC227"/>
    <mergeCell ref="P274:Q274"/>
    <mergeCell ref="R274:S274"/>
    <mergeCell ref="AB277:AC277"/>
    <mergeCell ref="T274:U274"/>
    <mergeCell ref="V274:W274"/>
    <mergeCell ref="X274:Y274"/>
    <mergeCell ref="Z274:AA274"/>
    <mergeCell ref="AB274:AC274"/>
    <mergeCell ref="T228:U228"/>
    <mergeCell ref="N274:O274"/>
    <mergeCell ref="T275:U275"/>
    <mergeCell ref="V275:W275"/>
    <mergeCell ref="R297:S297"/>
    <mergeCell ref="X210:Y210"/>
    <mergeCell ref="V211:W211"/>
    <mergeCell ref="X211:Y211"/>
    <mergeCell ref="V212:W212"/>
    <mergeCell ref="X212:Y212"/>
    <mergeCell ref="V213:W213"/>
    <mergeCell ref="X213:Y213"/>
    <mergeCell ref="X291:Y291"/>
    <mergeCell ref="R209:S209"/>
    <mergeCell ref="T209:U209"/>
    <mergeCell ref="R210:S210"/>
    <mergeCell ref="V210:W210"/>
    <mergeCell ref="R212:S212"/>
    <mergeCell ref="T212:U212"/>
    <mergeCell ref="T210:U210"/>
    <mergeCell ref="R211:S211"/>
    <mergeCell ref="T211:U211"/>
    <mergeCell ref="X267:Y267"/>
    <mergeCell ref="X265:Y265"/>
    <mergeCell ref="V290:W290"/>
    <mergeCell ref="X275:Y275"/>
    <mergeCell ref="R272:S272"/>
    <mergeCell ref="T272:U272"/>
    <mergeCell ref="V272:W272"/>
    <mergeCell ref="X272:Y272"/>
    <mergeCell ref="X269:Y269"/>
    <mergeCell ref="R216:S216"/>
    <mergeCell ref="R228:S228"/>
    <mergeCell ref="R226:S226"/>
    <mergeCell ref="T226:U226"/>
    <mergeCell ref="V226:W226"/>
    <mergeCell ref="L210:M210"/>
    <mergeCell ref="L211:M211"/>
    <mergeCell ref="L212:M212"/>
    <mergeCell ref="L213:M213"/>
    <mergeCell ref="H211:I211"/>
    <mergeCell ref="H212:I212"/>
    <mergeCell ref="H213:I213"/>
    <mergeCell ref="J208:K208"/>
    <mergeCell ref="J209:K209"/>
    <mergeCell ref="J210:K210"/>
    <mergeCell ref="J211:K211"/>
    <mergeCell ref="J212:K212"/>
    <mergeCell ref="J213:K213"/>
    <mergeCell ref="Z208:AA208"/>
    <mergeCell ref="L264:M264"/>
    <mergeCell ref="N264:O264"/>
    <mergeCell ref="Z264:AA264"/>
    <mergeCell ref="H229:I229"/>
    <mergeCell ref="Z229:AA229"/>
    <mergeCell ref="X260:Y260"/>
    <mergeCell ref="N260:O260"/>
    <mergeCell ref="P260:Q260"/>
    <mergeCell ref="R260:S260"/>
    <mergeCell ref="T260:U260"/>
    <mergeCell ref="J264:K264"/>
    <mergeCell ref="P208:Q208"/>
    <mergeCell ref="P209:Q209"/>
    <mergeCell ref="P210:Q210"/>
    <mergeCell ref="P211:Q211"/>
    <mergeCell ref="P212:Q212"/>
    <mergeCell ref="N208:O208"/>
    <mergeCell ref="N209:O209"/>
    <mergeCell ref="R208:S208"/>
    <mergeCell ref="T208:U208"/>
    <mergeCell ref="B206:E206"/>
    <mergeCell ref="B213:E213"/>
    <mergeCell ref="B214:E214"/>
    <mergeCell ref="P206:Q206"/>
    <mergeCell ref="R206:S206"/>
    <mergeCell ref="N207:O207"/>
    <mergeCell ref="L206:M206"/>
    <mergeCell ref="H207:I207"/>
    <mergeCell ref="H209:I209"/>
    <mergeCell ref="H210:I210"/>
    <mergeCell ref="AB206:AC206"/>
    <mergeCell ref="Z260:AA260"/>
    <mergeCell ref="X209:Y209"/>
    <mergeCell ref="P207:Q207"/>
    <mergeCell ref="R207:S207"/>
    <mergeCell ref="T207:U207"/>
    <mergeCell ref="V207:W207"/>
    <mergeCell ref="X207:Y207"/>
    <mergeCell ref="Z207:AA207"/>
    <mergeCell ref="AB207:AC207"/>
    <mergeCell ref="V206:W206"/>
    <mergeCell ref="X206:Y206"/>
    <mergeCell ref="Z206:AA206"/>
    <mergeCell ref="T206:U206"/>
    <mergeCell ref="V209:W209"/>
    <mergeCell ref="V208:W208"/>
    <mergeCell ref="X208:Y208"/>
    <mergeCell ref="H206:I206"/>
    <mergeCell ref="L208:M208"/>
    <mergeCell ref="L209:M209"/>
    <mergeCell ref="B208:E208"/>
    <mergeCell ref="F210:G210"/>
    <mergeCell ref="F211:G211"/>
    <mergeCell ref="J207:K207"/>
    <mergeCell ref="F212:G212"/>
    <mergeCell ref="J215:K215"/>
    <mergeCell ref="P263:Q263"/>
    <mergeCell ref="F256:H256"/>
    <mergeCell ref="H261:I261"/>
    <mergeCell ref="F260:G260"/>
    <mergeCell ref="H290:I290"/>
    <mergeCell ref="AB297:AC297"/>
    <mergeCell ref="Z262:AA262"/>
    <mergeCell ref="AB262:AC262"/>
    <mergeCell ref="V260:W260"/>
    <mergeCell ref="L260:M260"/>
    <mergeCell ref="L270:M270"/>
    <mergeCell ref="H270:I270"/>
    <mergeCell ref="R267:S267"/>
    <mergeCell ref="J263:K263"/>
    <mergeCell ref="L263:M263"/>
    <mergeCell ref="N263:O263"/>
    <mergeCell ref="F266:G266"/>
    <mergeCell ref="F264:G264"/>
    <mergeCell ref="J265:K265"/>
    <mergeCell ref="H273:I273"/>
    <mergeCell ref="J273:K273"/>
    <mergeCell ref="L273:M273"/>
    <mergeCell ref="P289:Q289"/>
    <mergeCell ref="R273:S273"/>
    <mergeCell ref="L207:M207"/>
    <mergeCell ref="H208:I208"/>
    <mergeCell ref="F207:G207"/>
    <mergeCell ref="F208:G208"/>
    <mergeCell ref="F209:G209"/>
    <mergeCell ref="F263:G263"/>
    <mergeCell ref="H297:I297"/>
    <mergeCell ref="B283:M283"/>
    <mergeCell ref="B289:E289"/>
    <mergeCell ref="F289:G289"/>
    <mergeCell ref="H289:I289"/>
    <mergeCell ref="H264:I264"/>
    <mergeCell ref="J289:K289"/>
    <mergeCell ref="R290:S290"/>
    <mergeCell ref="T290:U290"/>
    <mergeCell ref="N290:O290"/>
    <mergeCell ref="N289:O289"/>
    <mergeCell ref="P270:Q270"/>
    <mergeCell ref="R268:S268"/>
    <mergeCell ref="P290:Q290"/>
    <mergeCell ref="F267:G267"/>
    <mergeCell ref="H267:I267"/>
    <mergeCell ref="J267:K267"/>
    <mergeCell ref="L267:M267"/>
    <mergeCell ref="N265:O265"/>
    <mergeCell ref="L265:M265"/>
    <mergeCell ref="F268:G268"/>
    <mergeCell ref="H268:I268"/>
    <mergeCell ref="T268:U268"/>
    <mergeCell ref="F253:H253"/>
    <mergeCell ref="J290:K290"/>
    <mergeCell ref="L290:M290"/>
    <mergeCell ref="J270:K270"/>
    <mergeCell ref="B207:E207"/>
    <mergeCell ref="P215:Q215"/>
    <mergeCell ref="P213:Q213"/>
    <mergeCell ref="P214:Q214"/>
    <mergeCell ref="P219:Q219"/>
    <mergeCell ref="L229:M229"/>
    <mergeCell ref="F270:G270"/>
    <mergeCell ref="L214:M214"/>
    <mergeCell ref="L215:M215"/>
    <mergeCell ref="H224:I224"/>
    <mergeCell ref="H225:I225"/>
    <mergeCell ref="H226:I226"/>
    <mergeCell ref="H227:I227"/>
    <mergeCell ref="H219:I219"/>
    <mergeCell ref="H223:I223"/>
    <mergeCell ref="H216:I216"/>
    <mergeCell ref="H217:I217"/>
    <mergeCell ref="H218:I218"/>
    <mergeCell ref="H220:I220"/>
    <mergeCell ref="H221:I221"/>
    <mergeCell ref="J219:K219"/>
    <mergeCell ref="F225:G225"/>
    <mergeCell ref="L216:M216"/>
    <mergeCell ref="N216:O216"/>
    <mergeCell ref="P216:Q216"/>
    <mergeCell ref="L228:M228"/>
    <mergeCell ref="N228:O228"/>
    <mergeCell ref="P228:Q228"/>
    <mergeCell ref="F235:H235"/>
    <mergeCell ref="F245:H245"/>
    <mergeCell ref="L269:M269"/>
    <mergeCell ref="N269:O269"/>
    <mergeCell ref="F269:G269"/>
    <mergeCell ref="H214:I214"/>
    <mergeCell ref="F261:G261"/>
    <mergeCell ref="J268:K268"/>
    <mergeCell ref="L268:M268"/>
    <mergeCell ref="N268:O268"/>
    <mergeCell ref="H260:I260"/>
    <mergeCell ref="J260:K260"/>
    <mergeCell ref="J266:K266"/>
    <mergeCell ref="L266:M266"/>
    <mergeCell ref="N270:O270"/>
    <mergeCell ref="N267:O267"/>
    <mergeCell ref="B229:E229"/>
    <mergeCell ref="B228:E228"/>
    <mergeCell ref="B280:E280"/>
    <mergeCell ref="B281:E281"/>
    <mergeCell ref="B269:E269"/>
    <mergeCell ref="B262:E262"/>
    <mergeCell ref="B263:E263"/>
    <mergeCell ref="B274:E274"/>
    <mergeCell ref="B279:E279"/>
    <mergeCell ref="B278:E278"/>
    <mergeCell ref="B273:E273"/>
    <mergeCell ref="B266:E266"/>
    <mergeCell ref="B256:E256"/>
    <mergeCell ref="B261:E261"/>
    <mergeCell ref="B265:E265"/>
    <mergeCell ref="B267:E267"/>
    <mergeCell ref="B268:E268"/>
    <mergeCell ref="B248:E248"/>
    <mergeCell ref="B241:E241"/>
    <mergeCell ref="B237:E237"/>
    <mergeCell ref="B238:E238"/>
    <mergeCell ref="Z269:AA269"/>
    <mergeCell ref="R289:S289"/>
    <mergeCell ref="T289:U289"/>
    <mergeCell ref="V289:W289"/>
    <mergeCell ref="X289:Y289"/>
    <mergeCell ref="R269:S269"/>
    <mergeCell ref="T271:U271"/>
    <mergeCell ref="X293:Y293"/>
    <mergeCell ref="Z293:AA293"/>
    <mergeCell ref="AB293:AC293"/>
    <mergeCell ref="Z290:AA290"/>
    <mergeCell ref="P279:Q279"/>
    <mergeCell ref="AB271:AC271"/>
    <mergeCell ref="Z272:AA272"/>
    <mergeCell ref="P272:Q272"/>
    <mergeCell ref="B284:M284"/>
    <mergeCell ref="F290:G290"/>
    <mergeCell ref="L289:M289"/>
    <mergeCell ref="F281:G281"/>
    <mergeCell ref="F282:G282"/>
    <mergeCell ref="J274:K274"/>
    <mergeCell ref="L274:M274"/>
    <mergeCell ref="J271:K271"/>
    <mergeCell ref="P271:Q271"/>
    <mergeCell ref="L271:M271"/>
    <mergeCell ref="N271:O271"/>
    <mergeCell ref="X277:Y277"/>
    <mergeCell ref="Z277:AA277"/>
    <mergeCell ref="AB280:AC280"/>
    <mergeCell ref="N279:O279"/>
    <mergeCell ref="B292:E292"/>
    <mergeCell ref="F292:G292"/>
    <mergeCell ref="T291:U291"/>
    <mergeCell ref="V291:W291"/>
    <mergeCell ref="B287:AC288"/>
    <mergeCell ref="Z291:AA291"/>
    <mergeCell ref="AB291:AC291"/>
    <mergeCell ref="B290:E290"/>
    <mergeCell ref="B282:E282"/>
    <mergeCell ref="Z270:AA270"/>
    <mergeCell ref="H269:I269"/>
    <mergeCell ref="F294:G294"/>
    <mergeCell ref="H294:I294"/>
    <mergeCell ref="J294:K294"/>
    <mergeCell ref="AB290:AC290"/>
    <mergeCell ref="T270:U270"/>
    <mergeCell ref="X270:Y270"/>
    <mergeCell ref="AB272:AC272"/>
    <mergeCell ref="AB289:AC289"/>
    <mergeCell ref="AB270:AC270"/>
    <mergeCell ref="Z271:AA271"/>
    <mergeCell ref="R270:S270"/>
    <mergeCell ref="V271:W271"/>
    <mergeCell ref="X271:Y271"/>
    <mergeCell ref="F271:G271"/>
    <mergeCell ref="J272:K272"/>
    <mergeCell ref="J279:K279"/>
    <mergeCell ref="L279:M279"/>
    <mergeCell ref="AB269:AC269"/>
    <mergeCell ref="Z289:AA289"/>
    <mergeCell ref="P269:Q269"/>
    <mergeCell ref="T269:U269"/>
    <mergeCell ref="V269:W269"/>
    <mergeCell ref="R271:S271"/>
    <mergeCell ref="F279:G279"/>
    <mergeCell ref="H274:I274"/>
    <mergeCell ref="H278:I278"/>
    <mergeCell ref="N294:O294"/>
    <mergeCell ref="AB295:AC295"/>
    <mergeCell ref="AB296:AC296"/>
    <mergeCell ref="X296:Y296"/>
    <mergeCell ref="Z296:AA296"/>
    <mergeCell ref="T296:U296"/>
    <mergeCell ref="V296:W296"/>
    <mergeCell ref="F296:G296"/>
    <mergeCell ref="H296:I296"/>
    <mergeCell ref="J296:K296"/>
    <mergeCell ref="L296:M296"/>
    <mergeCell ref="N296:O296"/>
    <mergeCell ref="P296:Q296"/>
    <mergeCell ref="F293:G293"/>
    <mergeCell ref="H293:I293"/>
    <mergeCell ref="J293:K293"/>
    <mergeCell ref="L293:M293"/>
    <mergeCell ref="N293:O293"/>
    <mergeCell ref="T294:U294"/>
    <mergeCell ref="V294:W294"/>
    <mergeCell ref="X294:Y294"/>
    <mergeCell ref="Z294:AA294"/>
    <mergeCell ref="AB294:AC294"/>
    <mergeCell ref="H291:I291"/>
    <mergeCell ref="J291:K291"/>
    <mergeCell ref="L291:M291"/>
    <mergeCell ref="N291:O291"/>
    <mergeCell ref="P291:Q291"/>
    <mergeCell ref="R291:S291"/>
    <mergeCell ref="V297:W297"/>
    <mergeCell ref="J297:K297"/>
    <mergeCell ref="R296:S296"/>
    <mergeCell ref="B309:E309"/>
    <mergeCell ref="B307:E307"/>
    <mergeCell ref="F280:G280"/>
    <mergeCell ref="B16:U16"/>
    <mergeCell ref="B20:E20"/>
    <mergeCell ref="B17:U17"/>
    <mergeCell ref="B215:E215"/>
    <mergeCell ref="B247:E247"/>
    <mergeCell ref="L297:M297"/>
    <mergeCell ref="B231:H232"/>
    <mergeCell ref="B212:E212"/>
    <mergeCell ref="N206:O206"/>
    <mergeCell ref="J206:K206"/>
    <mergeCell ref="H266:I266"/>
    <mergeCell ref="F246:H246"/>
    <mergeCell ref="F247:H247"/>
    <mergeCell ref="B250:E250"/>
    <mergeCell ref="B251:E251"/>
    <mergeCell ref="N266:O266"/>
    <mergeCell ref="B252:E252"/>
    <mergeCell ref="B277:E277"/>
    <mergeCell ref="F274:G274"/>
    <mergeCell ref="B253:E253"/>
    <mergeCell ref="F307:G307"/>
    <mergeCell ref="B294:E294"/>
    <mergeCell ref="B291:E291"/>
    <mergeCell ref="F275:G275"/>
    <mergeCell ref="F277:G277"/>
    <mergeCell ref="F278:G278"/>
    <mergeCell ref="Z297:AA297"/>
    <mergeCell ref="X297:Y297"/>
    <mergeCell ref="F311:G311"/>
    <mergeCell ref="B304:G305"/>
    <mergeCell ref="F297:G297"/>
    <mergeCell ref="B308:E308"/>
    <mergeCell ref="F306:G306"/>
    <mergeCell ref="B311:E311"/>
    <mergeCell ref="F308:G308"/>
    <mergeCell ref="F309:G309"/>
    <mergeCell ref="F310:G310"/>
    <mergeCell ref="V295:W295"/>
    <mergeCell ref="X295:Y295"/>
    <mergeCell ref="Z295:AA295"/>
    <mergeCell ref="P293:Q293"/>
    <mergeCell ref="R293:S293"/>
    <mergeCell ref="T293:U293"/>
    <mergeCell ref="V293:W293"/>
    <mergeCell ref="H295:I295"/>
    <mergeCell ref="J295:K295"/>
    <mergeCell ref="L295:M295"/>
    <mergeCell ref="N295:O295"/>
    <mergeCell ref="F295:G295"/>
    <mergeCell ref="P295:Q295"/>
    <mergeCell ref="R294:S294"/>
    <mergeCell ref="P294:Q294"/>
    <mergeCell ref="R295:S295"/>
    <mergeCell ref="T295:U295"/>
    <mergeCell ref="L294:M294"/>
    <mergeCell ref="B297:E297"/>
    <mergeCell ref="B310:E310"/>
    <mergeCell ref="T297:U297"/>
    <mergeCell ref="F312:G312"/>
    <mergeCell ref="F313:G313"/>
    <mergeCell ref="B293:E293"/>
    <mergeCell ref="B295:E295"/>
    <mergeCell ref="B296:E296"/>
    <mergeCell ref="B306:E306"/>
    <mergeCell ref="B313:E313"/>
    <mergeCell ref="B312:E312"/>
    <mergeCell ref="F291:G291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B173:E173"/>
    <mergeCell ref="F173:G173"/>
    <mergeCell ref="H173:I173"/>
    <mergeCell ref="J173:K173"/>
    <mergeCell ref="L173:M173"/>
    <mergeCell ref="N173:O173"/>
    <mergeCell ref="N174:O174"/>
    <mergeCell ref="AB174:AC174"/>
    <mergeCell ref="T174:U174"/>
    <mergeCell ref="N176:O176"/>
    <mergeCell ref="H175:I175"/>
    <mergeCell ref="J175:K175"/>
    <mergeCell ref="V174:W174"/>
    <mergeCell ref="X172:Y172"/>
    <mergeCell ref="Z172:AA172"/>
    <mergeCell ref="AB172:AC172"/>
    <mergeCell ref="V173:W173"/>
    <mergeCell ref="T173:U173"/>
    <mergeCell ref="N175:O175"/>
    <mergeCell ref="P174:Q174"/>
    <mergeCell ref="R174:S174"/>
    <mergeCell ref="AB173:AC173"/>
    <mergeCell ref="B174:E174"/>
    <mergeCell ref="F174:G174"/>
    <mergeCell ref="H174:I174"/>
    <mergeCell ref="J174:K174"/>
    <mergeCell ref="L174:M174"/>
    <mergeCell ref="X175:Y175"/>
    <mergeCell ref="Z175:AA175"/>
    <mergeCell ref="X174:Y174"/>
    <mergeCell ref="Z174:AA174"/>
    <mergeCell ref="X173:Y173"/>
    <mergeCell ref="Z173:AA173"/>
    <mergeCell ref="F175:G175"/>
    <mergeCell ref="B191:E191"/>
    <mergeCell ref="R176:S176"/>
    <mergeCell ref="T176:U176"/>
    <mergeCell ref="P175:Q175"/>
    <mergeCell ref="R175:S175"/>
    <mergeCell ref="T175:U175"/>
    <mergeCell ref="V175:W175"/>
    <mergeCell ref="V176:W176"/>
    <mergeCell ref="X176:Y176"/>
    <mergeCell ref="Z176:AA176"/>
    <mergeCell ref="AB175:AC175"/>
    <mergeCell ref="B176:E176"/>
    <mergeCell ref="F176:G176"/>
    <mergeCell ref="H176:I176"/>
    <mergeCell ref="J176:K176"/>
    <mergeCell ref="L176:M176"/>
    <mergeCell ref="P176:Q176"/>
    <mergeCell ref="V180:W180"/>
    <mergeCell ref="V179:W179"/>
    <mergeCell ref="P179:Q179"/>
    <mergeCell ref="AB176:AC176"/>
    <mergeCell ref="B180:E180"/>
    <mergeCell ref="F180:G180"/>
    <mergeCell ref="H180:I180"/>
    <mergeCell ref="J180:K180"/>
    <mergeCell ref="L180:M180"/>
    <mergeCell ref="AB180:AC180"/>
    <mergeCell ref="Z179:AA179"/>
    <mergeCell ref="Z180:AA180"/>
    <mergeCell ref="R179:S179"/>
    <mergeCell ref="V177:W177"/>
    <mergeCell ref="X177:Y177"/>
    <mergeCell ref="B167:C167"/>
    <mergeCell ref="D167:E167"/>
    <mergeCell ref="F167:G167"/>
    <mergeCell ref="B142:C142"/>
    <mergeCell ref="D144:E144"/>
    <mergeCell ref="L175:M175"/>
    <mergeCell ref="B175:E175"/>
    <mergeCell ref="B146:C146"/>
    <mergeCell ref="D146:E146"/>
    <mergeCell ref="B147:C147"/>
    <mergeCell ref="D147:E147"/>
    <mergeCell ref="B64:E64"/>
    <mergeCell ref="B143:C143"/>
    <mergeCell ref="D143:E143"/>
    <mergeCell ref="B139:C139"/>
    <mergeCell ref="D139:E139"/>
    <mergeCell ref="B144:C144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D141:E141"/>
    <mergeCell ref="B136:C136"/>
    <mergeCell ref="D136:E136"/>
    <mergeCell ref="B137:C137"/>
    <mergeCell ref="D137:E137"/>
    <mergeCell ref="B138:C138"/>
    <mergeCell ref="D138:E138"/>
    <mergeCell ref="D132:E132"/>
    <mergeCell ref="B149:C149"/>
    <mergeCell ref="D149:E149"/>
    <mergeCell ref="F149:G149"/>
    <mergeCell ref="F214:G214"/>
    <mergeCell ref="F215:G215"/>
    <mergeCell ref="F216:G216"/>
    <mergeCell ref="F217:G217"/>
    <mergeCell ref="F218:G218"/>
    <mergeCell ref="R219:S219"/>
    <mergeCell ref="J214:K214"/>
    <mergeCell ref="R214:S214"/>
    <mergeCell ref="L219:M219"/>
    <mergeCell ref="N219:O219"/>
    <mergeCell ref="H215:I215"/>
    <mergeCell ref="F197:G197"/>
    <mergeCell ref="B197:E197"/>
    <mergeCell ref="B186:G187"/>
    <mergeCell ref="B188:E188"/>
    <mergeCell ref="B189:E189"/>
    <mergeCell ref="H179:I179"/>
    <mergeCell ref="F194:G194"/>
    <mergeCell ref="F196:G196"/>
    <mergeCell ref="B195:E195"/>
    <mergeCell ref="F191:G191"/>
    <mergeCell ref="F179:G179"/>
    <mergeCell ref="F189:G189"/>
    <mergeCell ref="B192:E192"/>
    <mergeCell ref="B193:E193"/>
    <mergeCell ref="B194:E194"/>
    <mergeCell ref="F192:G192"/>
    <mergeCell ref="F193:G193"/>
    <mergeCell ref="Z177:AA177"/>
    <mergeCell ref="AB177:AC177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R213:S213"/>
    <mergeCell ref="T213:U213"/>
    <mergeCell ref="AB179:AC179"/>
    <mergeCell ref="V181:W181"/>
    <mergeCell ref="X181:Y181"/>
    <mergeCell ref="Z181:AA181"/>
    <mergeCell ref="AB181:AC181"/>
    <mergeCell ref="X179:Y179"/>
    <mergeCell ref="L179:M179"/>
    <mergeCell ref="F188:G188"/>
    <mergeCell ref="F190:G190"/>
    <mergeCell ref="P180:Q180"/>
    <mergeCell ref="X180:Y180"/>
    <mergeCell ref="P181:Q181"/>
    <mergeCell ref="R181:S181"/>
    <mergeCell ref="T179:U179"/>
    <mergeCell ref="F213:G213"/>
    <mergeCell ref="F206:G206"/>
    <mergeCell ref="F222:G222"/>
    <mergeCell ref="B177:E177"/>
    <mergeCell ref="B178:E178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T214:U214"/>
    <mergeCell ref="B196:E196"/>
    <mergeCell ref="B179:E179"/>
    <mergeCell ref="R180:S180"/>
    <mergeCell ref="F195:G195"/>
    <mergeCell ref="B181:E181"/>
    <mergeCell ref="T181:U181"/>
    <mergeCell ref="J181:K181"/>
    <mergeCell ref="L181:M181"/>
    <mergeCell ref="N181:O181"/>
    <mergeCell ref="N180:O180"/>
    <mergeCell ref="T180:U180"/>
    <mergeCell ref="J179:K179"/>
    <mergeCell ref="F181:G181"/>
    <mergeCell ref="H181:I181"/>
    <mergeCell ref="H222:I222"/>
    <mergeCell ref="J222:K222"/>
    <mergeCell ref="L222:M222"/>
    <mergeCell ref="N222:O222"/>
    <mergeCell ref="N179:O179"/>
    <mergeCell ref="B190:E190"/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F265:G265"/>
    <mergeCell ref="H265:I265"/>
    <mergeCell ref="H263:I263"/>
    <mergeCell ref="X263:Y263"/>
    <mergeCell ref="P268:Q268"/>
    <mergeCell ref="T263:U263"/>
    <mergeCell ref="X264:Y264"/>
    <mergeCell ref="R263:S263"/>
    <mergeCell ref="V268:W268"/>
    <mergeCell ref="R266:S266"/>
    <mergeCell ref="F272:G272"/>
    <mergeCell ref="F273:G273"/>
    <mergeCell ref="B275:E275"/>
    <mergeCell ref="B270:E270"/>
    <mergeCell ref="B271:E271"/>
    <mergeCell ref="B272:E272"/>
    <mergeCell ref="Z267:AA267"/>
    <mergeCell ref="V270:W270"/>
    <mergeCell ref="J269:K269"/>
    <mergeCell ref="AG206:AH206"/>
    <mergeCell ref="AI206:AJ206"/>
    <mergeCell ref="AK206:AL206"/>
    <mergeCell ref="AM206:AN206"/>
    <mergeCell ref="AO206:AP206"/>
    <mergeCell ref="AQ206:AR206"/>
    <mergeCell ref="AS206:AT206"/>
    <mergeCell ref="AU206:AV206"/>
    <mergeCell ref="AW206:AX206"/>
    <mergeCell ref="AY206:AZ206"/>
    <mergeCell ref="BA206:BB206"/>
    <mergeCell ref="AG207:AH207"/>
    <mergeCell ref="AI207:AJ207"/>
    <mergeCell ref="AK207:AL207"/>
    <mergeCell ref="AM207:AN207"/>
    <mergeCell ref="AO207:AP207"/>
    <mergeCell ref="AQ207:AR207"/>
    <mergeCell ref="AS207:AT207"/>
    <mergeCell ref="AU207:AV207"/>
    <mergeCell ref="AW207:AX207"/>
    <mergeCell ref="AY207:AZ207"/>
    <mergeCell ref="BA207:BB207"/>
    <mergeCell ref="AS208:AT208"/>
    <mergeCell ref="AU208:AV208"/>
    <mergeCell ref="AW208:AX208"/>
    <mergeCell ref="AY208:AZ208"/>
    <mergeCell ref="BA208:BB208"/>
    <mergeCell ref="AG209:AH209"/>
    <mergeCell ref="AI209:AJ209"/>
    <mergeCell ref="AK209:AL209"/>
    <mergeCell ref="AM209:AN209"/>
    <mergeCell ref="AO209:AP209"/>
    <mergeCell ref="AQ209:AR209"/>
    <mergeCell ref="AS209:AT209"/>
    <mergeCell ref="AU209:AV209"/>
    <mergeCell ref="AW209:AX209"/>
    <mergeCell ref="AY209:AZ209"/>
    <mergeCell ref="BA209:BB209"/>
    <mergeCell ref="AB230:AC230"/>
    <mergeCell ref="AG208:AH208"/>
    <mergeCell ref="AI208:AJ208"/>
    <mergeCell ref="AK208:AL208"/>
    <mergeCell ref="AM208:AN208"/>
    <mergeCell ref="AO208:AP208"/>
    <mergeCell ref="AQ208:AR208"/>
    <mergeCell ref="AG210:AH210"/>
    <mergeCell ref="AI210:AJ210"/>
    <mergeCell ref="AK210:AL210"/>
    <mergeCell ref="AM210:AN210"/>
    <mergeCell ref="AO210:AP210"/>
    <mergeCell ref="AQ210:AR210"/>
    <mergeCell ref="AS210:AT210"/>
    <mergeCell ref="AU210:AV210"/>
    <mergeCell ref="AW210:AX210"/>
    <mergeCell ref="AY210:AZ210"/>
    <mergeCell ref="BA210:BB210"/>
    <mergeCell ref="AG211:AH211"/>
    <mergeCell ref="AI211:AJ211"/>
    <mergeCell ref="AK211:AL211"/>
    <mergeCell ref="AM211:AN211"/>
    <mergeCell ref="AO211:AP211"/>
    <mergeCell ref="AQ211:AR211"/>
    <mergeCell ref="AS211:AT211"/>
    <mergeCell ref="AU211:AV211"/>
    <mergeCell ref="AW211:AX211"/>
    <mergeCell ref="AY211:AZ211"/>
    <mergeCell ref="BA211:BB211"/>
    <mergeCell ref="AG212:AH212"/>
    <mergeCell ref="AI212:AJ212"/>
    <mergeCell ref="AK212:AL212"/>
    <mergeCell ref="AM212:AN212"/>
    <mergeCell ref="AO212:AP212"/>
    <mergeCell ref="AQ212:AR212"/>
    <mergeCell ref="AS212:AT212"/>
    <mergeCell ref="AU212:AV212"/>
    <mergeCell ref="AW212:AX212"/>
    <mergeCell ref="AY212:AZ212"/>
    <mergeCell ref="BA212:BB212"/>
    <mergeCell ref="AG213:AH213"/>
    <mergeCell ref="AI213:AJ213"/>
    <mergeCell ref="AK213:AL213"/>
    <mergeCell ref="AM213:AN213"/>
    <mergeCell ref="AO213:AP213"/>
    <mergeCell ref="AQ213:AR213"/>
    <mergeCell ref="AS213:AT213"/>
    <mergeCell ref="AU213:AV213"/>
    <mergeCell ref="AW213:AX213"/>
    <mergeCell ref="AY213:AZ213"/>
    <mergeCell ref="BA213:BB213"/>
    <mergeCell ref="AG214:AH214"/>
    <mergeCell ref="AI214:AJ214"/>
    <mergeCell ref="AK214:AL214"/>
    <mergeCell ref="AM214:AN214"/>
    <mergeCell ref="AO214:AP214"/>
    <mergeCell ref="AQ214:AR214"/>
    <mergeCell ref="AS214:AT214"/>
    <mergeCell ref="AU214:AV214"/>
    <mergeCell ref="AW214:AX214"/>
    <mergeCell ref="AY214:AZ214"/>
    <mergeCell ref="BA214:BB214"/>
    <mergeCell ref="AG215:AH215"/>
    <mergeCell ref="AI215:AJ215"/>
    <mergeCell ref="AK215:AL215"/>
    <mergeCell ref="AM215:AN215"/>
    <mergeCell ref="AO215:AP215"/>
    <mergeCell ref="AQ215:AR215"/>
    <mergeCell ref="AS215:AT215"/>
    <mergeCell ref="AU215:AV215"/>
    <mergeCell ref="AW215:AX215"/>
    <mergeCell ref="AY215:AZ215"/>
    <mergeCell ref="BA215:BB215"/>
    <mergeCell ref="AG216:AH216"/>
    <mergeCell ref="AI216:AJ216"/>
    <mergeCell ref="AK216:AL216"/>
    <mergeCell ref="AM216:AN216"/>
    <mergeCell ref="AO216:AP216"/>
    <mergeCell ref="AQ216:AR216"/>
    <mergeCell ref="AS216:AT216"/>
    <mergeCell ref="AU216:AV216"/>
    <mergeCell ref="AW216:AX216"/>
    <mergeCell ref="AY216:AZ216"/>
    <mergeCell ref="BA216:BB216"/>
    <mergeCell ref="AI217:AJ217"/>
    <mergeCell ref="AK217:AL217"/>
    <mergeCell ref="AM217:AN217"/>
    <mergeCell ref="AO217:AP217"/>
    <mergeCell ref="AQ217:AR217"/>
    <mergeCell ref="AS217:AT217"/>
    <mergeCell ref="AU217:AV217"/>
    <mergeCell ref="AW217:AX217"/>
    <mergeCell ref="AY217:AZ217"/>
    <mergeCell ref="BA217:BB217"/>
    <mergeCell ref="AG218:AH218"/>
    <mergeCell ref="AI218:AJ218"/>
    <mergeCell ref="AK218:AL218"/>
    <mergeCell ref="AM218:AN218"/>
    <mergeCell ref="AO218:AP218"/>
    <mergeCell ref="AQ218:AR218"/>
    <mergeCell ref="AS218:AT218"/>
    <mergeCell ref="AU218:AV218"/>
    <mergeCell ref="AW218:AX218"/>
    <mergeCell ref="AY218:AZ218"/>
    <mergeCell ref="BA218:BB218"/>
    <mergeCell ref="BA219:BB219"/>
    <mergeCell ref="AU223:AV223"/>
    <mergeCell ref="AW223:AX223"/>
    <mergeCell ref="AY223:AZ223"/>
    <mergeCell ref="BA223:BB223"/>
    <mergeCell ref="AG220:AH220"/>
    <mergeCell ref="AI220:AJ220"/>
    <mergeCell ref="AK220:AL220"/>
    <mergeCell ref="AM220:AN220"/>
    <mergeCell ref="AO220:AP220"/>
    <mergeCell ref="AQ220:AR220"/>
    <mergeCell ref="AS220:AT220"/>
    <mergeCell ref="AU220:AV220"/>
    <mergeCell ref="AW220:AX220"/>
    <mergeCell ref="AY220:AZ220"/>
    <mergeCell ref="BA220:BB220"/>
    <mergeCell ref="AG221:AH221"/>
    <mergeCell ref="AI221:AJ221"/>
    <mergeCell ref="AK221:AL221"/>
    <mergeCell ref="AM221:AN221"/>
    <mergeCell ref="AO221:AP221"/>
    <mergeCell ref="AQ221:AR221"/>
    <mergeCell ref="BA221:BB221"/>
    <mergeCell ref="AG222:AH222"/>
    <mergeCell ref="AI222:AJ222"/>
    <mergeCell ref="AK222:AL222"/>
    <mergeCell ref="AM222:AN222"/>
    <mergeCell ref="AO222:AP222"/>
    <mergeCell ref="AQ222:AR222"/>
    <mergeCell ref="AS222:AT222"/>
    <mergeCell ref="AU222:AV222"/>
    <mergeCell ref="AW222:AX222"/>
    <mergeCell ref="AY222:AZ222"/>
    <mergeCell ref="BA222:BB222"/>
    <mergeCell ref="AG223:AH223"/>
    <mergeCell ref="AI223:AJ223"/>
    <mergeCell ref="AK223:AL223"/>
    <mergeCell ref="AM223:AN223"/>
    <mergeCell ref="AO223:AP223"/>
    <mergeCell ref="AQ223:AR223"/>
    <mergeCell ref="AS223:AT223"/>
    <mergeCell ref="B204:M205"/>
    <mergeCell ref="B258:M259"/>
    <mergeCell ref="AG226:AH226"/>
    <mergeCell ref="AI226:AJ226"/>
    <mergeCell ref="AK226:AL226"/>
    <mergeCell ref="AM226:AN226"/>
    <mergeCell ref="AO226:AP226"/>
    <mergeCell ref="AQ226:AR226"/>
    <mergeCell ref="AS226:AT226"/>
    <mergeCell ref="AU226:AV226"/>
    <mergeCell ref="AW226:AX226"/>
    <mergeCell ref="AY226:AZ226"/>
    <mergeCell ref="AS221:AT221"/>
    <mergeCell ref="AU221:AV221"/>
    <mergeCell ref="AW221:AX221"/>
    <mergeCell ref="AY221:AZ221"/>
    <mergeCell ref="AG219:AH219"/>
    <mergeCell ref="AI219:AJ219"/>
    <mergeCell ref="AK219:AL219"/>
    <mergeCell ref="AM219:AN219"/>
    <mergeCell ref="AO219:AP219"/>
    <mergeCell ref="AQ219:AR219"/>
    <mergeCell ref="AS219:AT219"/>
    <mergeCell ref="AU219:AV219"/>
    <mergeCell ref="AW219:AX219"/>
    <mergeCell ref="AY219:AZ219"/>
    <mergeCell ref="AG217:AH217"/>
    <mergeCell ref="AW224:AX224"/>
    <mergeCell ref="AY224:AZ224"/>
    <mergeCell ref="AG225:AH225"/>
    <mergeCell ref="AI225:AJ225"/>
    <mergeCell ref="AK225:AL225"/>
    <mergeCell ref="BA226:BB226"/>
    <mergeCell ref="AG227:AH227"/>
    <mergeCell ref="AI227:AJ227"/>
    <mergeCell ref="AK227:AL227"/>
    <mergeCell ref="AM227:AN227"/>
    <mergeCell ref="AO227:AP227"/>
    <mergeCell ref="AQ227:AR227"/>
    <mergeCell ref="AS227:AT227"/>
    <mergeCell ref="AU227:AV227"/>
    <mergeCell ref="AW227:AX227"/>
    <mergeCell ref="AY227:AZ227"/>
    <mergeCell ref="BA227:BB227"/>
    <mergeCell ref="AG224:AH224"/>
    <mergeCell ref="AI224:AJ224"/>
    <mergeCell ref="AK224:AL224"/>
    <mergeCell ref="AM224:AN224"/>
    <mergeCell ref="AO224:AP224"/>
    <mergeCell ref="AQ224:AR224"/>
    <mergeCell ref="AS224:AT224"/>
    <mergeCell ref="AU224:AV224"/>
    <mergeCell ref="BA224:BB224"/>
    <mergeCell ref="AM225:AN225"/>
    <mergeCell ref="AO225:AP225"/>
    <mergeCell ref="AQ225:AR225"/>
    <mergeCell ref="AS225:AT225"/>
    <mergeCell ref="AU225:AV225"/>
    <mergeCell ref="AW225:AX225"/>
    <mergeCell ref="AY225:AZ225"/>
    <mergeCell ref="BA225:BB225"/>
    <mergeCell ref="Z325:AA325"/>
    <mergeCell ref="AB325:AC325"/>
    <mergeCell ref="B320:AC321"/>
    <mergeCell ref="B322:E322"/>
    <mergeCell ref="F322:G322"/>
    <mergeCell ref="H322:I322"/>
    <mergeCell ref="J322:K322"/>
    <mergeCell ref="L322:M322"/>
    <mergeCell ref="N322:O322"/>
    <mergeCell ref="P322:Q322"/>
    <mergeCell ref="R322:S322"/>
    <mergeCell ref="T322:U322"/>
    <mergeCell ref="V322:W322"/>
    <mergeCell ref="X322:Y322"/>
    <mergeCell ref="Z322:AA322"/>
    <mergeCell ref="AB322:AC322"/>
    <mergeCell ref="B323:E323"/>
    <mergeCell ref="F323:G323"/>
    <mergeCell ref="H323:I323"/>
    <mergeCell ref="J323:K323"/>
    <mergeCell ref="L323:M323"/>
    <mergeCell ref="N323:O323"/>
    <mergeCell ref="P323:Q323"/>
    <mergeCell ref="R323:S323"/>
    <mergeCell ref="T323:U323"/>
    <mergeCell ref="V323:W323"/>
    <mergeCell ref="X323:Y323"/>
    <mergeCell ref="Z323:AA323"/>
    <mergeCell ref="AB323:AC323"/>
    <mergeCell ref="V326:W326"/>
    <mergeCell ref="X326:Y326"/>
    <mergeCell ref="Z326:AA326"/>
    <mergeCell ref="AB326:AC326"/>
    <mergeCell ref="H331:H332"/>
    <mergeCell ref="B330:G331"/>
    <mergeCell ref="B332:E332"/>
    <mergeCell ref="F332:G332"/>
    <mergeCell ref="B324:E324"/>
    <mergeCell ref="F324:G324"/>
    <mergeCell ref="H324:I324"/>
    <mergeCell ref="J324:K324"/>
    <mergeCell ref="L324:M324"/>
    <mergeCell ref="N324:O324"/>
    <mergeCell ref="P324:Q324"/>
    <mergeCell ref="R324:S324"/>
    <mergeCell ref="T324:U324"/>
    <mergeCell ref="V324:W324"/>
    <mergeCell ref="X324:Y324"/>
    <mergeCell ref="Z324:AA324"/>
    <mergeCell ref="AB324:AC324"/>
    <mergeCell ref="B325:E325"/>
    <mergeCell ref="F325:G325"/>
    <mergeCell ref="H325:I325"/>
    <mergeCell ref="J325:K325"/>
    <mergeCell ref="L325:M325"/>
    <mergeCell ref="N325:O325"/>
    <mergeCell ref="P325:Q325"/>
    <mergeCell ref="R325:S325"/>
    <mergeCell ref="T325:U325"/>
    <mergeCell ref="V325:W325"/>
    <mergeCell ref="X325:Y325"/>
    <mergeCell ref="B333:E333"/>
    <mergeCell ref="F333:G333"/>
    <mergeCell ref="B334:E334"/>
    <mergeCell ref="F334:G334"/>
    <mergeCell ref="B335:E335"/>
    <mergeCell ref="F335:G335"/>
    <mergeCell ref="F336:G336"/>
    <mergeCell ref="B336:E336"/>
    <mergeCell ref="B326:E326"/>
    <mergeCell ref="F326:G326"/>
    <mergeCell ref="H326:I326"/>
    <mergeCell ref="J326:K326"/>
    <mergeCell ref="L326:M326"/>
    <mergeCell ref="N326:O326"/>
    <mergeCell ref="P326:Q326"/>
    <mergeCell ref="R326:S326"/>
    <mergeCell ref="T326:U326"/>
  </mergeCells>
  <hyperlinks>
    <hyperlink ref="S19" r:id="rId1"/>
    <hyperlink ref="M23" r:id="rId2"/>
    <hyperlink ref="Y55" r:id="rId3"/>
    <hyperlink ref="M21" r:id="rId4"/>
    <hyperlink ref="Y52" r:id="rId5"/>
    <hyperlink ref="Y53" r:id="rId6"/>
    <hyperlink ref="Y54" r:id="rId7"/>
    <hyperlink ref="Y50" r:id="rId8"/>
    <hyperlink ref="Y51" r:id="rId9"/>
  </hyperlinks>
  <pageMargins left="0" right="0" top="0" bottom="0" header="0" footer="0"/>
  <pageSetup scale="80" orientation="landscape" r:id="rId10"/>
  <drawing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N54"/>
  <sheetViews>
    <sheetView workbookViewId="0">
      <selection activeCell="L27" sqref="L27"/>
    </sheetView>
  </sheetViews>
  <sheetFormatPr baseColWidth="10" defaultRowHeight="12.75" x14ac:dyDescent="0.2"/>
  <cols>
    <col min="3" max="3" width="29.85546875" customWidth="1"/>
    <col min="10" max="10" width="13.85546875" customWidth="1"/>
    <col min="11" max="11" width="19.28515625" style="132" customWidth="1"/>
    <col min="12" max="12" width="20.140625" style="132" customWidth="1"/>
    <col min="13" max="13" width="16" style="132" customWidth="1"/>
    <col min="14" max="14" width="13.42578125" style="132" customWidth="1"/>
  </cols>
  <sheetData>
    <row r="1" spans="3:14" ht="25.5" customHeight="1" x14ac:dyDescent="0.2">
      <c r="J1" s="232" t="s">
        <v>52</v>
      </c>
      <c r="K1" s="233"/>
      <c r="L1" s="233"/>
      <c r="M1" s="233"/>
      <c r="N1" s="233"/>
    </row>
    <row r="2" spans="3:14" ht="13.5" thickBot="1" x14ac:dyDescent="0.25">
      <c r="J2" s="235"/>
      <c r="K2" s="236"/>
      <c r="L2" s="236"/>
      <c r="M2" s="236"/>
      <c r="N2" s="236"/>
    </row>
    <row r="3" spans="3:14" ht="48" customHeight="1" thickBot="1" x14ac:dyDescent="0.25">
      <c r="C3" s="153" t="s">
        <v>51</v>
      </c>
      <c r="D3" s="154"/>
      <c r="E3" s="154"/>
      <c r="F3" s="157"/>
      <c r="J3" s="131" t="s">
        <v>0</v>
      </c>
      <c r="K3" s="131" t="s">
        <v>163</v>
      </c>
      <c r="L3" s="131" t="s">
        <v>164</v>
      </c>
      <c r="M3" s="131" t="s">
        <v>165</v>
      </c>
      <c r="N3" s="131" t="s">
        <v>166</v>
      </c>
    </row>
    <row r="4" spans="3:14" x14ac:dyDescent="0.2">
      <c r="C4" s="247" t="s">
        <v>0</v>
      </c>
      <c r="D4" s="248"/>
      <c r="E4" s="248" t="s">
        <v>43</v>
      </c>
      <c r="F4" s="443"/>
      <c r="J4" s="128" t="s">
        <v>14</v>
      </c>
      <c r="K4" s="118">
        <v>2168</v>
      </c>
      <c r="L4" s="119">
        <f>+K4-M4</f>
        <v>1931</v>
      </c>
      <c r="M4" s="118">
        <v>237</v>
      </c>
      <c r="N4" s="117">
        <v>0.89070000000000005</v>
      </c>
    </row>
    <row r="5" spans="3:14" x14ac:dyDescent="0.2">
      <c r="C5" s="245" t="s">
        <v>14</v>
      </c>
      <c r="D5" s="246"/>
      <c r="E5" s="173">
        <v>2168</v>
      </c>
      <c r="F5" s="174"/>
      <c r="J5" s="128" t="s">
        <v>15</v>
      </c>
      <c r="K5" s="118">
        <v>2939</v>
      </c>
      <c r="L5" s="119">
        <f t="shared" ref="L5:L7" si="0">+K5-M5</f>
        <v>2752</v>
      </c>
      <c r="M5" s="118">
        <v>187</v>
      </c>
      <c r="N5" s="117">
        <v>0.93640000000000001</v>
      </c>
    </row>
    <row r="6" spans="3:14" x14ac:dyDescent="0.2">
      <c r="C6" s="245" t="s">
        <v>15</v>
      </c>
      <c r="D6" s="246"/>
      <c r="E6" s="173">
        <v>2939</v>
      </c>
      <c r="F6" s="174"/>
      <c r="J6" s="128" t="s">
        <v>16</v>
      </c>
      <c r="K6" s="118">
        <v>3137</v>
      </c>
      <c r="L6" s="119">
        <f t="shared" si="0"/>
        <v>2969</v>
      </c>
      <c r="M6" s="118">
        <v>168</v>
      </c>
      <c r="N6" s="117">
        <v>0.94610000000000005</v>
      </c>
    </row>
    <row r="7" spans="3:14" x14ac:dyDescent="0.2">
      <c r="C7" s="245" t="s">
        <v>16</v>
      </c>
      <c r="D7" s="246"/>
      <c r="E7" s="173">
        <v>3137</v>
      </c>
      <c r="F7" s="174"/>
      <c r="J7" s="128" t="s">
        <v>17</v>
      </c>
      <c r="K7" s="118">
        <v>2566</v>
      </c>
      <c r="L7" s="119">
        <f t="shared" si="0"/>
        <v>2393</v>
      </c>
      <c r="M7" s="121">
        <v>173</v>
      </c>
      <c r="N7" s="122">
        <v>0.93259999999999998</v>
      </c>
    </row>
    <row r="8" spans="3:14" x14ac:dyDescent="0.2">
      <c r="C8" s="245" t="s">
        <v>17</v>
      </c>
      <c r="D8" s="246"/>
      <c r="E8" s="173">
        <v>2566</v>
      </c>
      <c r="F8" s="174"/>
      <c r="J8" s="128" t="s">
        <v>18</v>
      </c>
      <c r="K8" s="133"/>
      <c r="L8" s="133"/>
      <c r="M8" s="133"/>
      <c r="N8" s="117"/>
    </row>
    <row r="9" spans="3:14" x14ac:dyDescent="0.2">
      <c r="C9" s="245" t="s">
        <v>18</v>
      </c>
      <c r="D9" s="246"/>
      <c r="E9" s="173"/>
      <c r="F9" s="174"/>
      <c r="J9" s="129" t="s">
        <v>19</v>
      </c>
      <c r="K9" s="134"/>
      <c r="L9" s="134"/>
      <c r="M9" s="134"/>
      <c r="N9" s="117"/>
    </row>
    <row r="10" spans="3:14" x14ac:dyDescent="0.2">
      <c r="C10" s="243" t="s">
        <v>19</v>
      </c>
      <c r="D10" s="244"/>
      <c r="E10" s="173"/>
      <c r="F10" s="174"/>
      <c r="J10" s="129" t="s">
        <v>20</v>
      </c>
      <c r="K10" s="134"/>
      <c r="L10" s="134"/>
      <c r="M10" s="134"/>
      <c r="N10" s="117"/>
    </row>
    <row r="11" spans="3:14" x14ac:dyDescent="0.2">
      <c r="C11" s="243" t="s">
        <v>20</v>
      </c>
      <c r="D11" s="244"/>
      <c r="E11" s="173"/>
      <c r="F11" s="174"/>
      <c r="J11" s="129" t="s">
        <v>21</v>
      </c>
      <c r="K11" s="134"/>
      <c r="L11" s="134"/>
      <c r="M11" s="134"/>
      <c r="N11" s="117"/>
    </row>
    <row r="12" spans="3:14" x14ac:dyDescent="0.2">
      <c r="C12" s="243" t="s">
        <v>21</v>
      </c>
      <c r="D12" s="244"/>
      <c r="E12" s="173"/>
      <c r="F12" s="174"/>
      <c r="J12" s="129" t="s">
        <v>37</v>
      </c>
      <c r="K12" s="134"/>
      <c r="L12" s="134"/>
      <c r="M12" s="134"/>
      <c r="N12" s="120"/>
    </row>
    <row r="13" spans="3:14" x14ac:dyDescent="0.2">
      <c r="C13" s="243" t="s">
        <v>37</v>
      </c>
      <c r="D13" s="244"/>
      <c r="E13" s="173"/>
      <c r="F13" s="174"/>
      <c r="J13" s="128" t="s">
        <v>23</v>
      </c>
      <c r="K13" s="133"/>
      <c r="L13" s="133"/>
      <c r="M13" s="133"/>
      <c r="N13" s="120"/>
    </row>
    <row r="14" spans="3:14" x14ac:dyDescent="0.2">
      <c r="C14" s="245" t="s">
        <v>23</v>
      </c>
      <c r="D14" s="246"/>
      <c r="E14" s="173"/>
      <c r="F14" s="174"/>
      <c r="J14" s="129" t="s">
        <v>38</v>
      </c>
      <c r="K14" s="134"/>
      <c r="L14" s="134"/>
      <c r="M14" s="134"/>
      <c r="N14" s="120"/>
    </row>
    <row r="15" spans="3:14" ht="13.5" thickBot="1" x14ac:dyDescent="0.25">
      <c r="C15" s="243" t="s">
        <v>38</v>
      </c>
      <c r="D15" s="244"/>
      <c r="E15" s="173"/>
      <c r="F15" s="174"/>
      <c r="J15" s="130" t="s">
        <v>39</v>
      </c>
      <c r="K15" s="135"/>
      <c r="L15" s="135"/>
      <c r="M15" s="135"/>
      <c r="N15" s="120"/>
    </row>
    <row r="16" spans="3:14" ht="13.5" thickBot="1" x14ac:dyDescent="0.25">
      <c r="C16" s="241" t="s">
        <v>39</v>
      </c>
      <c r="D16" s="242"/>
      <c r="E16" s="225"/>
      <c r="F16" s="226"/>
    </row>
    <row r="17" spans="3:14" ht="13.5" thickBot="1" x14ac:dyDescent="0.25">
      <c r="C17" s="241" t="s">
        <v>40</v>
      </c>
      <c r="D17" s="242"/>
      <c r="E17" s="448">
        <f>SUM(E5:F16)</f>
        <v>10810</v>
      </c>
      <c r="F17" s="449"/>
    </row>
    <row r="18" spans="3:14" ht="13.5" thickBot="1" x14ac:dyDescent="0.25">
      <c r="C18" s="104"/>
      <c r="D18" s="105"/>
      <c r="E18" s="106"/>
      <c r="F18" s="106"/>
      <c r="J18" s="136" t="s">
        <v>167</v>
      </c>
      <c r="K18" s="137"/>
      <c r="L18" s="46"/>
      <c r="M18"/>
      <c r="N18"/>
    </row>
    <row r="19" spans="3:14" ht="13.5" thickBot="1" x14ac:dyDescent="0.25">
      <c r="C19" s="445" t="s">
        <v>65</v>
      </c>
      <c r="D19" s="446"/>
      <c r="E19" s="447"/>
      <c r="F19" s="126">
        <f>E17/1</f>
        <v>10810</v>
      </c>
      <c r="J19" s="137"/>
      <c r="K19" s="137"/>
      <c r="L19" s="137"/>
      <c r="M19"/>
      <c r="N19"/>
    </row>
    <row r="20" spans="3:14" ht="13.5" thickBot="1" x14ac:dyDescent="0.25">
      <c r="C20" s="445" t="s">
        <v>64</v>
      </c>
      <c r="D20" s="446"/>
      <c r="E20" s="447"/>
      <c r="F20" s="127">
        <f>F19/12</f>
        <v>900.83333333333337</v>
      </c>
      <c r="J20" s="138" t="s">
        <v>168</v>
      </c>
      <c r="K20"/>
      <c r="L20"/>
      <c r="M20"/>
      <c r="N20"/>
    </row>
    <row r="21" spans="3:14" x14ac:dyDescent="0.2">
      <c r="K21"/>
      <c r="L21"/>
      <c r="M21"/>
      <c r="N21"/>
    </row>
    <row r="22" spans="3:14" ht="13.5" thickBot="1" x14ac:dyDescent="0.25">
      <c r="K22"/>
      <c r="L22">
        <f>2168-237</f>
        <v>1931</v>
      </c>
      <c r="M22"/>
      <c r="N22"/>
    </row>
    <row r="23" spans="3:14" x14ac:dyDescent="0.2">
      <c r="C23" s="232" t="s">
        <v>52</v>
      </c>
      <c r="D23" s="233"/>
      <c r="E23" s="233"/>
      <c r="F23" s="234"/>
      <c r="J23" s="139" t="s">
        <v>169</v>
      </c>
      <c r="K23"/>
      <c r="L23"/>
      <c r="M23"/>
      <c r="N23"/>
    </row>
    <row r="24" spans="3:14" ht="13.5" thickBot="1" x14ac:dyDescent="0.25">
      <c r="C24" s="235"/>
      <c r="D24" s="236"/>
      <c r="E24" s="236"/>
      <c r="F24" s="237"/>
      <c r="K24" s="137"/>
      <c r="L24" s="137"/>
      <c r="M24"/>
      <c r="N24"/>
    </row>
    <row r="25" spans="3:14" x14ac:dyDescent="0.2">
      <c r="C25" s="247" t="s">
        <v>0</v>
      </c>
      <c r="D25" s="248"/>
      <c r="E25" s="248" t="s">
        <v>43</v>
      </c>
      <c r="F25" s="443"/>
      <c r="J25" s="139" t="s">
        <v>14</v>
      </c>
      <c r="K25" s="137"/>
      <c r="L25" s="137">
        <v>2168</v>
      </c>
      <c r="M25" s="140">
        <v>1</v>
      </c>
      <c r="N25"/>
    </row>
    <row r="26" spans="3:14" x14ac:dyDescent="0.2">
      <c r="C26" s="245" t="s">
        <v>14</v>
      </c>
      <c r="D26" s="246"/>
      <c r="E26" s="207">
        <v>0.90290000000000004</v>
      </c>
      <c r="F26" s="441"/>
      <c r="K26"/>
      <c r="L26">
        <v>1931</v>
      </c>
      <c r="M26"/>
      <c r="N26"/>
    </row>
    <row r="27" spans="3:14" x14ac:dyDescent="0.2">
      <c r="C27" s="245" t="s">
        <v>15</v>
      </c>
      <c r="D27" s="246"/>
      <c r="E27" s="207">
        <v>0.93640000000000001</v>
      </c>
      <c r="F27" s="441"/>
      <c r="K27"/>
      <c r="L27"/>
      <c r="M27"/>
      <c r="N27"/>
    </row>
    <row r="28" spans="3:14" x14ac:dyDescent="0.2">
      <c r="C28" s="245" t="s">
        <v>16</v>
      </c>
      <c r="D28" s="246"/>
      <c r="E28" s="207">
        <v>0.94610000000000005</v>
      </c>
      <c r="F28" s="441"/>
      <c r="J28" s="138" t="s">
        <v>170</v>
      </c>
      <c r="K28"/>
      <c r="L28">
        <f>+L26*M25/L25</f>
        <v>0.89068265682656822</v>
      </c>
      <c r="M28"/>
      <c r="N28"/>
    </row>
    <row r="29" spans="3:14" x14ac:dyDescent="0.2">
      <c r="C29" s="245" t="s">
        <v>17</v>
      </c>
      <c r="D29" s="246"/>
      <c r="E29" s="314">
        <v>0.93259999999999998</v>
      </c>
      <c r="F29" s="441"/>
    </row>
    <row r="30" spans="3:14" x14ac:dyDescent="0.2">
      <c r="C30" s="245" t="s">
        <v>18</v>
      </c>
      <c r="D30" s="246"/>
      <c r="E30" s="207"/>
      <c r="F30" s="441"/>
    </row>
    <row r="31" spans="3:14" x14ac:dyDescent="0.2">
      <c r="C31" s="243" t="s">
        <v>19</v>
      </c>
      <c r="D31" s="244"/>
      <c r="E31" s="207"/>
      <c r="F31" s="441"/>
    </row>
    <row r="32" spans="3:14" x14ac:dyDescent="0.2">
      <c r="C32" s="243" t="s">
        <v>20</v>
      </c>
      <c r="D32" s="244"/>
      <c r="E32" s="207"/>
      <c r="F32" s="441"/>
    </row>
    <row r="33" spans="3:6" x14ac:dyDescent="0.2">
      <c r="C33" s="243" t="s">
        <v>21</v>
      </c>
      <c r="D33" s="244"/>
      <c r="E33" s="207"/>
      <c r="F33" s="441"/>
    </row>
    <row r="34" spans="3:6" x14ac:dyDescent="0.2">
      <c r="C34" s="243" t="s">
        <v>37</v>
      </c>
      <c r="D34" s="244"/>
      <c r="E34" s="442"/>
      <c r="F34" s="441"/>
    </row>
    <row r="35" spans="3:6" x14ac:dyDescent="0.2">
      <c r="C35" s="245" t="s">
        <v>23</v>
      </c>
      <c r="D35" s="246"/>
      <c r="E35" s="442"/>
      <c r="F35" s="441"/>
    </row>
    <row r="36" spans="3:6" x14ac:dyDescent="0.2">
      <c r="C36" s="243" t="s">
        <v>38</v>
      </c>
      <c r="D36" s="244"/>
      <c r="E36" s="442"/>
      <c r="F36" s="441"/>
    </row>
    <row r="37" spans="3:6" ht="13.5" thickBot="1" x14ac:dyDescent="0.25">
      <c r="C37" s="241" t="s">
        <v>39</v>
      </c>
      <c r="D37" s="242"/>
      <c r="E37" s="442"/>
      <c r="F37" s="441"/>
    </row>
    <row r="39" spans="3:6" ht="13.5" thickBot="1" x14ac:dyDescent="0.25"/>
    <row r="40" spans="3:6" ht="13.5" thickBot="1" x14ac:dyDescent="0.25">
      <c r="C40" s="153" t="s">
        <v>53</v>
      </c>
      <c r="D40" s="154"/>
      <c r="E40" s="154"/>
      <c r="F40" s="157"/>
    </row>
    <row r="41" spans="3:6" x14ac:dyDescent="0.2">
      <c r="C41" s="247" t="s">
        <v>0</v>
      </c>
      <c r="D41" s="248"/>
      <c r="E41" s="248" t="s">
        <v>43</v>
      </c>
      <c r="F41" s="443"/>
    </row>
    <row r="42" spans="3:6" x14ac:dyDescent="0.2">
      <c r="C42" s="245" t="s">
        <v>14</v>
      </c>
      <c r="D42" s="246"/>
      <c r="E42" s="173">
        <v>237</v>
      </c>
      <c r="F42" s="174"/>
    </row>
    <row r="43" spans="3:6" x14ac:dyDescent="0.2">
      <c r="C43" s="245" t="s">
        <v>15</v>
      </c>
      <c r="D43" s="246"/>
      <c r="E43" s="173">
        <v>187</v>
      </c>
      <c r="F43" s="174"/>
    </row>
    <row r="44" spans="3:6" x14ac:dyDescent="0.2">
      <c r="C44" s="245" t="s">
        <v>16</v>
      </c>
      <c r="D44" s="246"/>
      <c r="E44" s="173">
        <v>168</v>
      </c>
      <c r="F44" s="174"/>
    </row>
    <row r="45" spans="3:6" x14ac:dyDescent="0.2">
      <c r="C45" s="245" t="s">
        <v>17</v>
      </c>
      <c r="D45" s="246"/>
      <c r="E45" s="444">
        <v>173</v>
      </c>
      <c r="F45" s="174"/>
    </row>
    <row r="46" spans="3:6" x14ac:dyDescent="0.2">
      <c r="C46" s="245" t="s">
        <v>18</v>
      </c>
      <c r="D46" s="246"/>
      <c r="E46" s="173"/>
      <c r="F46" s="174"/>
    </row>
    <row r="47" spans="3:6" x14ac:dyDescent="0.2">
      <c r="C47" s="243" t="s">
        <v>19</v>
      </c>
      <c r="D47" s="244"/>
      <c r="E47" s="173"/>
      <c r="F47" s="174"/>
    </row>
    <row r="48" spans="3:6" x14ac:dyDescent="0.2">
      <c r="C48" s="243" t="s">
        <v>20</v>
      </c>
      <c r="D48" s="244"/>
      <c r="E48" s="173"/>
      <c r="F48" s="174"/>
    </row>
    <row r="49" spans="3:6" x14ac:dyDescent="0.2">
      <c r="C49" s="243" t="s">
        <v>21</v>
      </c>
      <c r="D49" s="244"/>
      <c r="E49" s="173"/>
      <c r="F49" s="174"/>
    </row>
    <row r="50" spans="3:6" x14ac:dyDescent="0.2">
      <c r="C50" s="243" t="s">
        <v>37</v>
      </c>
      <c r="D50" s="244"/>
      <c r="E50" s="173"/>
      <c r="F50" s="174"/>
    </row>
    <row r="51" spans="3:6" x14ac:dyDescent="0.2">
      <c r="C51" s="245" t="s">
        <v>23</v>
      </c>
      <c r="D51" s="246"/>
      <c r="E51" s="173"/>
      <c r="F51" s="174"/>
    </row>
    <row r="52" spans="3:6" x14ac:dyDescent="0.2">
      <c r="C52" s="243" t="s">
        <v>38</v>
      </c>
      <c r="D52" s="244"/>
      <c r="E52" s="173"/>
      <c r="F52" s="174"/>
    </row>
    <row r="53" spans="3:6" ht="13.5" thickBot="1" x14ac:dyDescent="0.25">
      <c r="C53" s="241" t="s">
        <v>39</v>
      </c>
      <c r="D53" s="242"/>
      <c r="E53" s="225"/>
      <c r="F53" s="226"/>
    </row>
    <row r="54" spans="3:6" ht="13.5" thickBot="1" x14ac:dyDescent="0.25">
      <c r="C54" s="241" t="s">
        <v>40</v>
      </c>
      <c r="D54" s="242"/>
      <c r="E54" s="225">
        <f>SUM(E42:F53)</f>
        <v>765</v>
      </c>
      <c r="F54" s="226"/>
    </row>
  </sheetData>
  <mergeCells count="88">
    <mergeCell ref="J1:N2"/>
    <mergeCell ref="C52:D52"/>
    <mergeCell ref="E52:F52"/>
    <mergeCell ref="C53:D53"/>
    <mergeCell ref="E53:F53"/>
    <mergeCell ref="C46:D46"/>
    <mergeCell ref="E46:F46"/>
    <mergeCell ref="C47:D47"/>
    <mergeCell ref="E47:F47"/>
    <mergeCell ref="C48:D48"/>
    <mergeCell ref="E48:F48"/>
    <mergeCell ref="C43:D43"/>
    <mergeCell ref="E43:F43"/>
    <mergeCell ref="C44:D44"/>
    <mergeCell ref="E44:F44"/>
    <mergeCell ref="C45:D45"/>
    <mergeCell ref="C54:D54"/>
    <mergeCell ref="E54:F54"/>
    <mergeCell ref="C49:D49"/>
    <mergeCell ref="E49:F49"/>
    <mergeCell ref="C50:D50"/>
    <mergeCell ref="E50:F50"/>
    <mergeCell ref="C51:D51"/>
    <mergeCell ref="E51:F51"/>
    <mergeCell ref="E45:F45"/>
    <mergeCell ref="C37:D37"/>
    <mergeCell ref="E37:F37"/>
    <mergeCell ref="C40:F40"/>
    <mergeCell ref="C41:D41"/>
    <mergeCell ref="E41:F41"/>
    <mergeCell ref="C42:D42"/>
    <mergeCell ref="E42:F42"/>
    <mergeCell ref="C34:D34"/>
    <mergeCell ref="E34:F34"/>
    <mergeCell ref="C35:D35"/>
    <mergeCell ref="E35:F35"/>
    <mergeCell ref="C36:D36"/>
    <mergeCell ref="E36:F36"/>
    <mergeCell ref="C31:D31"/>
    <mergeCell ref="E31:F31"/>
    <mergeCell ref="C32:D32"/>
    <mergeCell ref="E32:F32"/>
    <mergeCell ref="C33:D33"/>
    <mergeCell ref="E33:F33"/>
    <mergeCell ref="C28:D28"/>
    <mergeCell ref="E28:F28"/>
    <mergeCell ref="C29:D29"/>
    <mergeCell ref="E29:F29"/>
    <mergeCell ref="C30:D30"/>
    <mergeCell ref="E30:F30"/>
    <mergeCell ref="C27:D27"/>
    <mergeCell ref="E27:F27"/>
    <mergeCell ref="C16:D16"/>
    <mergeCell ref="E16:F16"/>
    <mergeCell ref="C17:D17"/>
    <mergeCell ref="E17:F17"/>
    <mergeCell ref="C19:E19"/>
    <mergeCell ref="C20:E20"/>
    <mergeCell ref="C23:F24"/>
    <mergeCell ref="C25:D25"/>
    <mergeCell ref="E25:F25"/>
    <mergeCell ref="C26:D26"/>
    <mergeCell ref="E26:F26"/>
    <mergeCell ref="C13:D13"/>
    <mergeCell ref="E13:F13"/>
    <mergeCell ref="C14:D14"/>
    <mergeCell ref="E14:F14"/>
    <mergeCell ref="C15:D15"/>
    <mergeCell ref="E15:F15"/>
    <mergeCell ref="C10:D10"/>
    <mergeCell ref="E10:F10"/>
    <mergeCell ref="C11:D11"/>
    <mergeCell ref="E11:F11"/>
    <mergeCell ref="C12:D12"/>
    <mergeCell ref="E12:F12"/>
    <mergeCell ref="C7:D7"/>
    <mergeCell ref="E7:F7"/>
    <mergeCell ref="C8:D8"/>
    <mergeCell ref="E8:F8"/>
    <mergeCell ref="C9:D9"/>
    <mergeCell ref="E9:F9"/>
    <mergeCell ref="C6:D6"/>
    <mergeCell ref="E6:F6"/>
    <mergeCell ref="C3:F3"/>
    <mergeCell ref="C4:D4"/>
    <mergeCell ref="E4:F4"/>
    <mergeCell ref="C5:D5"/>
    <mergeCell ref="E5:F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F9"/>
  <sheetViews>
    <sheetView workbookViewId="0">
      <selection activeCell="B36" sqref="B36"/>
    </sheetView>
  </sheetViews>
  <sheetFormatPr baseColWidth="10" defaultRowHeight="12.75" x14ac:dyDescent="0.2"/>
  <cols>
    <col min="2" max="2" width="36.28515625" customWidth="1"/>
    <col min="3" max="3" width="28.85546875" customWidth="1"/>
    <col min="4" max="4" width="22.5703125" customWidth="1"/>
    <col min="5" max="5" width="27" customWidth="1"/>
    <col min="6" max="6" width="14.7109375" customWidth="1"/>
  </cols>
  <sheetData>
    <row r="3" spans="2:6" x14ac:dyDescent="0.2">
      <c r="B3" s="485" t="s">
        <v>159</v>
      </c>
      <c r="C3" s="485" t="s">
        <v>14</v>
      </c>
      <c r="D3" s="485" t="s">
        <v>15</v>
      </c>
      <c r="E3" s="485" t="s">
        <v>16</v>
      </c>
      <c r="F3" s="485" t="s">
        <v>17</v>
      </c>
    </row>
    <row r="4" spans="2:6" x14ac:dyDescent="0.2">
      <c r="B4" s="486"/>
      <c r="C4" s="486"/>
      <c r="D4" s="486"/>
      <c r="E4" s="486"/>
      <c r="F4" s="486"/>
    </row>
    <row r="5" spans="2:6" x14ac:dyDescent="0.2">
      <c r="B5" s="115"/>
      <c r="C5" s="108"/>
      <c r="D5" s="108"/>
      <c r="E5" s="108"/>
      <c r="F5" s="108"/>
    </row>
    <row r="6" spans="2:6" x14ac:dyDescent="0.2">
      <c r="B6" s="115" t="s">
        <v>156</v>
      </c>
      <c r="C6" s="108">
        <v>150</v>
      </c>
      <c r="D6" s="108">
        <v>219</v>
      </c>
      <c r="E6" s="108">
        <v>279</v>
      </c>
      <c r="F6" s="108">
        <v>204</v>
      </c>
    </row>
    <row r="7" spans="2:6" x14ac:dyDescent="0.2">
      <c r="B7" s="115" t="s">
        <v>157</v>
      </c>
      <c r="C7" s="108">
        <v>32</v>
      </c>
      <c r="D7" s="108">
        <v>72</v>
      </c>
      <c r="E7" s="108">
        <v>69</v>
      </c>
      <c r="F7" s="108">
        <v>43</v>
      </c>
    </row>
    <row r="8" spans="2:6" x14ac:dyDescent="0.2">
      <c r="B8" s="115" t="s">
        <v>158</v>
      </c>
      <c r="C8" s="109">
        <v>1986</v>
      </c>
      <c r="D8" s="108">
        <v>2648</v>
      </c>
      <c r="E8" s="108">
        <v>2789</v>
      </c>
      <c r="F8" s="108">
        <v>2319</v>
      </c>
    </row>
    <row r="9" spans="2:6" x14ac:dyDescent="0.2">
      <c r="B9" s="116" t="s">
        <v>40</v>
      </c>
      <c r="C9" s="116">
        <f>SUM(C6:C8)</f>
        <v>2168</v>
      </c>
      <c r="D9" s="116">
        <f>SUM(D6:D8)</f>
        <v>2939</v>
      </c>
      <c r="E9" s="116">
        <f>SUM(E6:E8)</f>
        <v>3137</v>
      </c>
      <c r="F9" s="116">
        <f>SUM(F6:F8)</f>
        <v>2566</v>
      </c>
    </row>
  </sheetData>
  <mergeCells count="5">
    <mergeCell ref="B3:B4"/>
    <mergeCell ref="C3:C4"/>
    <mergeCell ref="D3:D4"/>
    <mergeCell ref="E3:E4"/>
    <mergeCell ref="F3:F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ABRIL 2022</vt:lpstr>
      <vt:lpstr>OPORTUNIDAD DE RESPUESTA</vt:lpstr>
      <vt:lpstr>TIPO DOCUMENTAL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Windows User</cp:lastModifiedBy>
  <cp:lastPrinted>2021-07-21T05:09:55Z</cp:lastPrinted>
  <dcterms:created xsi:type="dcterms:W3CDTF">2004-07-02T22:03:53Z</dcterms:created>
  <dcterms:modified xsi:type="dcterms:W3CDTF">2022-08-23T23:17:58Z</dcterms:modified>
</cp:coreProperties>
</file>