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SEPTIEMBRE  2021" sheetId="15" r:id="rId1"/>
  </sheets>
  <calcPr calcId="162913"/>
</workbook>
</file>

<file path=xl/calcChain.xml><?xml version="1.0" encoding="utf-8"?>
<calcChain xmlns="http://schemas.openxmlformats.org/spreadsheetml/2006/main">
  <c r="F164" i="15" l="1"/>
  <c r="F146" i="15"/>
  <c r="F163" i="15" l="1"/>
  <c r="T181" i="15" l="1"/>
  <c r="F162" i="15"/>
  <c r="F161" i="15" l="1"/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<sst xmlns="http://schemas.openxmlformats.org/spreadsheetml/2006/main" count="587" uniqueCount="156">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</sst>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3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10" fontId="32" fillId="0" borderId="0" xfId="0" applyNumberFormat="1" applyFont="1" applyFill="1" applyBorder="1" applyAlignment="1">
      <alignment horizontal="left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  <c:pt idx="6">
                  <c:v>27</c:v>
                </c:pt>
                <c:pt idx="7">
                  <c:v>52</c:v>
                </c:pt>
                <c:pt idx="8">
                  <c:v>38</c:v>
                </c:pt>
                <c:pt idx="9">
                  <c:v>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'SEPTIEMBRE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  <c:pt idx="9">
                  <c:v>2723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'SEPTIEMBRE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  <c:pt idx="5">
                  <c:v>0.97460000000000002</c:v>
                </c:pt>
                <c:pt idx="6">
                  <c:v>0.98209999999999997</c:v>
                </c:pt>
                <c:pt idx="7">
                  <c:v>0.93840000000000001</c:v>
                </c:pt>
                <c:pt idx="8">
                  <c:v>0.9577</c:v>
                </c:pt>
                <c:pt idx="9">
                  <c:v>0.97030000000000005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'SEPTIEMBRE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  <c:pt idx="5">
                  <c:v>69</c:v>
                </c:pt>
                <c:pt idx="6">
                  <c:v>90</c:v>
                </c:pt>
                <c:pt idx="7">
                  <c:v>252</c:v>
                </c:pt>
                <c:pt idx="8">
                  <c:v>119</c:v>
                </c:pt>
                <c:pt idx="9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'SEPTIEMBRE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  <c:pt idx="9">
                  <c:v>2723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'SEPTIEMBRE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'SEPTIEMBRE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  <c:pt idx="5">
                  <c:v>2409</c:v>
                </c:pt>
                <c:pt idx="6">
                  <c:v>4732</c:v>
                </c:pt>
                <c:pt idx="7">
                  <c:v>3781</c:v>
                </c:pt>
                <c:pt idx="8">
                  <c:v>2562</c:v>
                </c:pt>
                <c:pt idx="9">
                  <c:v>2484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'SEPTIEMBRE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'SEPTIEMBRE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'SEPTIEMBRE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21979</c:v>
                </c:pt>
                <c:pt idx="2">
                  <c:v>0</c:v>
                </c:pt>
                <c:pt idx="3">
                  <c:v>0</c:v>
                </c:pt>
                <c:pt idx="4">
                  <c:v>10407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'SEPTIEMBRE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2021'!$F$234</c:f>
              <c:numCache>
                <c:formatCode>General</c:formatCode>
                <c:ptCount val="1"/>
                <c:pt idx="0">
                  <c:v>2877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'SEPTIEMBRE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2021'!$F$235</c:f>
              <c:numCache>
                <c:formatCode>General</c:formatCode>
                <c:ptCount val="1"/>
                <c:pt idx="0">
                  <c:v>2441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'SEPTIEMBRE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2021'!$F$236</c:f>
              <c:numCache>
                <c:formatCode>General</c:formatCode>
                <c:ptCount val="1"/>
                <c:pt idx="0">
                  <c:v>2146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'SEPTIEMBRE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2021'!$F$237</c:f>
              <c:numCache>
                <c:formatCode>General</c:formatCode>
                <c:ptCount val="1"/>
                <c:pt idx="0">
                  <c:v>2721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'SEPTIEMBRE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2021'!$F$238</c:f>
              <c:numCache>
                <c:formatCode>General</c:formatCode>
                <c:ptCount val="1"/>
                <c:pt idx="0">
                  <c:v>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'SEPTIEMBRE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2021'!$F$239</c:f>
              <c:numCache>
                <c:formatCode>General</c:formatCode>
                <c:ptCount val="1"/>
                <c:pt idx="0">
                  <c:v>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'SEPTIEMBRE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'SEPTIEMBRE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2021'!$F$241</c:f>
              <c:numCache>
                <c:formatCode>General</c:formatCode>
                <c:ptCount val="1"/>
                <c:pt idx="0">
                  <c:v>3846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'SEPTIEMBRE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2021'!$F$242</c:f>
              <c:numCache>
                <c:formatCode>General</c:formatCode>
                <c:ptCount val="1"/>
                <c:pt idx="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'SEPTIEMBRE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2021'!$F$243</c:f>
              <c:numCache>
                <c:formatCode>General</c:formatCode>
                <c:ptCount val="1"/>
                <c:pt idx="0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'SEPTIEMBRE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2021'!$F$244</c:f>
              <c:numCache>
                <c:formatCode>General</c:formatCode>
                <c:ptCount val="1"/>
                <c:pt idx="0">
                  <c:v>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'SEPTIEMBRE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2021'!$F$245</c:f>
              <c:numCache>
                <c:formatCode>General</c:formatCode>
                <c:ptCount val="1"/>
                <c:pt idx="0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'SEPTIEMBRE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2021'!$F$246</c:f>
              <c:numCache>
                <c:formatCode>General</c:formatCode>
                <c:ptCount val="1"/>
                <c:pt idx="0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'SEPTIEMBRE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'SEPTIEMBRE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2021'!$F$248</c:f>
              <c:numCache>
                <c:formatCode>General</c:formatCode>
                <c:ptCount val="1"/>
                <c:pt idx="0">
                  <c:v>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'SEPTIEMBRE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2021'!$F$250</c:f>
              <c:numCache>
                <c:formatCode>General</c:formatCode>
                <c:ptCount val="1"/>
                <c:pt idx="0">
                  <c:v>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'SEPTIEMBRE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2021'!$F$251</c:f>
              <c:numCache>
                <c:formatCode>General</c:formatCode>
                <c:ptCount val="1"/>
                <c:pt idx="0">
                  <c:v>2875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'SEPTIEMBRE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2021'!$F$252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'SEPTIEMBRE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2021'!$F$253</c:f>
              <c:numCache>
                <c:formatCode>General</c:formatCode>
                <c:ptCount val="1"/>
                <c:pt idx="0">
                  <c:v>5994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'SEPTIEMBRE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2021'!$F$254</c:f>
              <c:numCache>
                <c:formatCode>General</c:formatCode>
                <c:ptCount val="1"/>
                <c:pt idx="0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'SEPTIEMBRE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'SEPTIEMBRE  2021'!$F$255</c:f>
              <c:numCache>
                <c:formatCode>General</c:formatCode>
                <c:ptCount val="1"/>
                <c:pt idx="0">
                  <c:v>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2021'!$F$189:$F$196</c:f>
              <c:numCache>
                <c:formatCode>General</c:formatCode>
                <c:ptCount val="8"/>
                <c:pt idx="0">
                  <c:v>53</c:v>
                </c:pt>
                <c:pt idx="1">
                  <c:v>2</c:v>
                </c:pt>
                <c:pt idx="2">
                  <c:v>0</c:v>
                </c:pt>
                <c:pt idx="3">
                  <c:v>7843</c:v>
                </c:pt>
                <c:pt idx="4">
                  <c:v>90</c:v>
                </c:pt>
                <c:pt idx="5">
                  <c:v>378</c:v>
                </c:pt>
                <c:pt idx="6">
                  <c:v>0</c:v>
                </c:pt>
                <c:pt idx="7">
                  <c:v>24024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8" zoomScale="98" zoomScaleNormal="98" workbookViewId="0">
      <selection activeCell="AF269" sqref="AF269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199" t="s">
        <v>2</v>
      </c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1"/>
      <c r="V16" s="254" t="s">
        <v>55</v>
      </c>
      <c r="W16" s="255"/>
      <c r="X16" s="255"/>
      <c r="Y16" s="255"/>
      <c r="Z16" s="255"/>
      <c r="AA16" s="255"/>
      <c r="AB16" s="255"/>
      <c r="AC16" s="256"/>
    </row>
    <row r="17" spans="2:29" x14ac:dyDescent="0.2">
      <c r="B17" s="204" t="s">
        <v>81</v>
      </c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6"/>
      <c r="V17" s="261">
        <v>43843</v>
      </c>
      <c r="W17" s="262"/>
      <c r="X17" s="262"/>
      <c r="Y17" s="262"/>
      <c r="Z17" s="262"/>
      <c r="AA17" s="262"/>
      <c r="AB17" s="262"/>
      <c r="AC17" s="263"/>
    </row>
    <row r="18" spans="2:29" x14ac:dyDescent="0.2">
      <c r="B18" s="202" t="s">
        <v>4</v>
      </c>
      <c r="C18" s="203"/>
      <c r="D18" s="203"/>
      <c r="E18" s="203"/>
      <c r="F18" s="323"/>
      <c r="G18" s="203" t="s">
        <v>4</v>
      </c>
      <c r="H18" s="203"/>
      <c r="I18" s="203"/>
      <c r="J18" s="203"/>
      <c r="K18" s="203"/>
      <c r="L18" s="203"/>
      <c r="M18" s="273" t="s">
        <v>3</v>
      </c>
      <c r="N18" s="203"/>
      <c r="O18" s="203"/>
      <c r="P18" s="203"/>
      <c r="Q18" s="203"/>
      <c r="R18" s="323"/>
      <c r="S18" s="203" t="s">
        <v>54</v>
      </c>
      <c r="T18" s="203"/>
      <c r="U18" s="203"/>
      <c r="V18" s="203"/>
      <c r="W18" s="203"/>
      <c r="X18" s="203"/>
      <c r="Y18" s="203"/>
      <c r="Z18" s="203"/>
      <c r="AA18" s="203"/>
      <c r="AB18" s="203"/>
      <c r="AC18" s="257"/>
    </row>
    <row r="19" spans="2:29" x14ac:dyDescent="0.2">
      <c r="B19" s="386" t="s">
        <v>84</v>
      </c>
      <c r="C19" s="387"/>
      <c r="D19" s="387"/>
      <c r="E19" s="387"/>
      <c r="F19" s="388"/>
      <c r="G19" s="401" t="s">
        <v>84</v>
      </c>
      <c r="H19" s="387"/>
      <c r="I19" s="387"/>
      <c r="J19" s="387"/>
      <c r="K19" s="387"/>
      <c r="L19" s="388"/>
      <c r="M19" s="327" t="s">
        <v>83</v>
      </c>
      <c r="N19" s="328"/>
      <c r="O19" s="328"/>
      <c r="P19" s="328"/>
      <c r="Q19" s="328"/>
      <c r="R19" s="329"/>
      <c r="S19" s="258" t="s">
        <v>82</v>
      </c>
      <c r="T19" s="259"/>
      <c r="U19" s="259"/>
      <c r="V19" s="259"/>
      <c r="W19" s="259"/>
      <c r="X19" s="259"/>
      <c r="Y19" s="259"/>
      <c r="Z19" s="259"/>
      <c r="AA19" s="259"/>
      <c r="AB19" s="259"/>
      <c r="AC19" s="260"/>
    </row>
    <row r="20" spans="2:29" x14ac:dyDescent="0.2">
      <c r="B20" s="202" t="s">
        <v>5</v>
      </c>
      <c r="C20" s="203"/>
      <c r="D20" s="203"/>
      <c r="E20" s="203"/>
      <c r="F20" s="9"/>
      <c r="G20" s="9"/>
      <c r="H20" s="9"/>
      <c r="I20" s="9"/>
      <c r="J20" s="9"/>
      <c r="K20" s="9"/>
      <c r="L20" s="10"/>
      <c r="M20" s="338" t="s">
        <v>6</v>
      </c>
      <c r="N20" s="339"/>
      <c r="O20" s="339"/>
      <c r="P20" s="339"/>
      <c r="Q20" s="339"/>
      <c r="R20" s="339"/>
      <c r="S20" s="203"/>
      <c r="T20" s="203"/>
      <c r="U20" s="203"/>
      <c r="V20" s="273" t="s">
        <v>27</v>
      </c>
      <c r="W20" s="203"/>
      <c r="X20" s="203"/>
      <c r="Y20" s="203"/>
      <c r="Z20" s="203"/>
      <c r="AA20" s="203"/>
      <c r="AB20" s="203"/>
      <c r="AC20" s="257"/>
    </row>
    <row r="21" spans="2:29" x14ac:dyDescent="0.2">
      <c r="B21" s="407" t="s">
        <v>155</v>
      </c>
      <c r="C21" s="408"/>
      <c r="D21" s="408"/>
      <c r="E21" s="408"/>
      <c r="F21" s="408"/>
      <c r="G21" s="408"/>
      <c r="H21" s="408"/>
      <c r="I21" s="408"/>
      <c r="J21" s="408"/>
      <c r="K21" s="408"/>
      <c r="L21" s="409"/>
      <c r="M21" s="348" t="s">
        <v>146</v>
      </c>
      <c r="N21" s="290"/>
      <c r="O21" s="290"/>
      <c r="P21" s="290"/>
      <c r="Q21" s="290"/>
      <c r="R21" s="290"/>
      <c r="S21" s="290"/>
      <c r="T21" s="290"/>
      <c r="U21" s="290"/>
      <c r="V21" s="345" t="s">
        <v>131</v>
      </c>
      <c r="W21" s="346"/>
      <c r="X21" s="346"/>
      <c r="Y21" s="346"/>
      <c r="Z21" s="346"/>
      <c r="AA21" s="346"/>
      <c r="AB21" s="346"/>
      <c r="AC21" s="347"/>
    </row>
    <row r="22" spans="2:29" x14ac:dyDescent="0.2">
      <c r="B22" s="202" t="s">
        <v>147</v>
      </c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73" t="s">
        <v>6</v>
      </c>
      <c r="N22" s="203"/>
      <c r="O22" s="203"/>
      <c r="P22" s="203"/>
      <c r="Q22" s="203"/>
      <c r="R22" s="203"/>
      <c r="S22" s="203"/>
      <c r="T22" s="203"/>
      <c r="U22" s="203"/>
      <c r="V22" s="270" t="s">
        <v>27</v>
      </c>
      <c r="W22" s="271"/>
      <c r="X22" s="271"/>
      <c r="Y22" s="271"/>
      <c r="Z22" s="271"/>
      <c r="AA22" s="271"/>
      <c r="AB22" s="271"/>
      <c r="AC22" s="272"/>
    </row>
    <row r="23" spans="2:29" ht="13.5" thickBot="1" x14ac:dyDescent="0.25">
      <c r="B23" s="386" t="s">
        <v>85</v>
      </c>
      <c r="C23" s="387"/>
      <c r="D23" s="387"/>
      <c r="E23" s="387"/>
      <c r="F23" s="387"/>
      <c r="G23" s="387"/>
      <c r="H23" s="387"/>
      <c r="I23" s="387"/>
      <c r="J23" s="387"/>
      <c r="K23" s="387"/>
      <c r="L23" s="388"/>
      <c r="M23" s="289" t="s">
        <v>148</v>
      </c>
      <c r="N23" s="290"/>
      <c r="O23" s="290"/>
      <c r="P23" s="290"/>
      <c r="Q23" s="290"/>
      <c r="R23" s="290"/>
      <c r="S23" s="290"/>
      <c r="T23" s="290"/>
      <c r="U23" s="290"/>
      <c r="V23" s="300" t="s">
        <v>149</v>
      </c>
      <c r="W23" s="301"/>
      <c r="X23" s="301"/>
      <c r="Y23" s="301"/>
      <c r="Z23" s="301"/>
      <c r="AA23" s="301"/>
      <c r="AB23" s="301"/>
      <c r="AC23" s="302"/>
    </row>
    <row r="24" spans="2:29" x14ac:dyDescent="0.2">
      <c r="B24" s="202" t="s">
        <v>26</v>
      </c>
      <c r="C24" s="203"/>
      <c r="D24" s="203"/>
      <c r="E24" s="203"/>
      <c r="F24" s="203"/>
      <c r="G24" s="203"/>
      <c r="H24" s="203"/>
      <c r="I24" s="203"/>
      <c r="J24" s="203"/>
      <c r="K24" s="203"/>
      <c r="L24" s="203"/>
      <c r="M24" s="340" t="s">
        <v>6</v>
      </c>
      <c r="N24" s="255"/>
      <c r="O24" s="255"/>
      <c r="P24" s="255"/>
      <c r="Q24" s="255"/>
      <c r="R24" s="255"/>
      <c r="S24" s="255"/>
      <c r="T24" s="255"/>
      <c r="U24" s="256"/>
      <c r="V24" s="271" t="s">
        <v>27</v>
      </c>
      <c r="W24" s="271"/>
      <c r="X24" s="271"/>
      <c r="Y24" s="271"/>
      <c r="Z24" s="271"/>
      <c r="AA24" s="271"/>
      <c r="AB24" s="271"/>
      <c r="AC24" s="272"/>
    </row>
    <row r="25" spans="2:29" ht="13.5" thickBot="1" x14ac:dyDescent="0.25">
      <c r="B25" s="405" t="s">
        <v>154</v>
      </c>
      <c r="C25" s="406"/>
      <c r="D25" s="406"/>
      <c r="E25" s="406"/>
      <c r="F25" s="406"/>
      <c r="G25" s="406"/>
      <c r="H25" s="406"/>
      <c r="I25" s="406"/>
      <c r="J25" s="406"/>
      <c r="K25" s="406"/>
      <c r="L25" s="406"/>
      <c r="M25" s="291" t="s">
        <v>87</v>
      </c>
      <c r="N25" s="292"/>
      <c r="O25" s="292"/>
      <c r="P25" s="292"/>
      <c r="Q25" s="292"/>
      <c r="R25" s="292"/>
      <c r="S25" s="292"/>
      <c r="T25" s="292"/>
      <c r="U25" s="293"/>
      <c r="V25" s="341" t="s">
        <v>86</v>
      </c>
      <c r="W25" s="341"/>
      <c r="X25" s="341"/>
      <c r="Y25" s="341"/>
      <c r="Z25" s="341"/>
      <c r="AA25" s="341"/>
      <c r="AB25" s="341"/>
      <c r="AC25" s="342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0" t="s">
        <v>7</v>
      </c>
      <c r="C32" s="331"/>
      <c r="D32" s="331"/>
      <c r="E32" s="331"/>
      <c r="F32" s="33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2" t="s">
        <v>41</v>
      </c>
      <c r="C33" s="333"/>
      <c r="D33" s="333"/>
      <c r="E33" s="334"/>
      <c r="F33" s="319" t="s">
        <v>14</v>
      </c>
      <c r="G33" s="320"/>
      <c r="H33" s="321"/>
      <c r="I33" s="319" t="s">
        <v>15</v>
      </c>
      <c r="J33" s="320"/>
      <c r="K33" s="321"/>
      <c r="L33" s="319" t="s">
        <v>16</v>
      </c>
      <c r="M33" s="320"/>
      <c r="N33" s="321"/>
      <c r="O33" s="319" t="s">
        <v>17</v>
      </c>
      <c r="P33" s="320"/>
      <c r="Q33" s="321"/>
      <c r="R33" s="319" t="s">
        <v>18</v>
      </c>
      <c r="S33" s="320"/>
      <c r="T33" s="321"/>
      <c r="U33" s="319" t="s">
        <v>19</v>
      </c>
      <c r="V33" s="320"/>
      <c r="W33" s="321"/>
      <c r="X33" s="282"/>
      <c r="Y33" s="282"/>
      <c r="Z33" s="282"/>
      <c r="AA33" s="15"/>
      <c r="AB33" s="15"/>
      <c r="AC33" s="17"/>
    </row>
    <row r="34" spans="2:29" ht="13.5" thickBot="1" x14ac:dyDescent="0.25">
      <c r="B34" s="335"/>
      <c r="C34" s="336"/>
      <c r="D34" s="336"/>
      <c r="E34" s="337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90" t="s">
        <v>32</v>
      </c>
      <c r="C35" s="391"/>
      <c r="D35" s="391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376" t="s">
        <v>33</v>
      </c>
      <c r="C36" s="377"/>
      <c r="D36" s="37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3" t="s">
        <v>34</v>
      </c>
      <c r="C37" s="344"/>
      <c r="D37" s="344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>
        <v>157</v>
      </c>
      <c r="V37" s="27"/>
      <c r="W37" s="52">
        <f>U37+V37</f>
        <v>157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24">
        <f>H35+H36+H37</f>
        <v>162</v>
      </c>
      <c r="G38" s="325"/>
      <c r="H38" s="326"/>
      <c r="I38" s="324">
        <f>K35+K36+K37</f>
        <v>162</v>
      </c>
      <c r="J38" s="325"/>
      <c r="K38" s="326"/>
      <c r="L38" s="313">
        <f>N35+N36+N37</f>
        <v>162</v>
      </c>
      <c r="M38" s="314"/>
      <c r="N38" s="315"/>
      <c r="O38" s="313">
        <f>Q35+Q36+Q37</f>
        <v>162</v>
      </c>
      <c r="P38" s="314"/>
      <c r="Q38" s="315"/>
      <c r="R38" s="313">
        <f>T35+T36+T37</f>
        <v>162</v>
      </c>
      <c r="S38" s="314"/>
      <c r="T38" s="315"/>
      <c r="U38" s="313">
        <f>W35+W36+W37</f>
        <v>162</v>
      </c>
      <c r="V38" s="314"/>
      <c r="W38" s="315"/>
      <c r="X38" s="322"/>
      <c r="Y38" s="322"/>
      <c r="Z38" s="32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2"/>
      <c r="G40" s="282"/>
      <c r="H40" s="282"/>
      <c r="I40" s="282"/>
      <c r="J40" s="282"/>
      <c r="K40" s="282"/>
      <c r="L40" s="282"/>
      <c r="M40" s="282"/>
      <c r="N40" s="282"/>
      <c r="O40" s="69"/>
      <c r="P40" s="69"/>
      <c r="Q40" s="69"/>
      <c r="R40" s="69"/>
      <c r="S40" s="69"/>
      <c r="T40" s="69"/>
      <c r="U40" s="282"/>
      <c r="V40" s="282"/>
      <c r="W40" s="282"/>
      <c r="X40" s="282"/>
      <c r="Y40" s="282"/>
      <c r="Z40" s="282"/>
      <c r="AA40" s="29"/>
      <c r="AB40" s="29"/>
      <c r="AC40" s="65"/>
    </row>
    <row r="41" spans="2:29" ht="13.5" customHeight="1" thickBot="1" x14ac:dyDescent="0.25">
      <c r="B41" s="332" t="s">
        <v>41</v>
      </c>
      <c r="C41" s="333"/>
      <c r="D41" s="333"/>
      <c r="E41" s="334"/>
      <c r="F41" s="319" t="s">
        <v>20</v>
      </c>
      <c r="G41" s="320"/>
      <c r="H41" s="321"/>
      <c r="I41" s="319" t="s">
        <v>21</v>
      </c>
      <c r="J41" s="320"/>
      <c r="K41" s="321"/>
      <c r="L41" s="319" t="s">
        <v>37</v>
      </c>
      <c r="M41" s="320"/>
      <c r="N41" s="321"/>
      <c r="O41" s="319" t="s">
        <v>23</v>
      </c>
      <c r="P41" s="320"/>
      <c r="Q41" s="321"/>
      <c r="R41" s="319" t="s">
        <v>38</v>
      </c>
      <c r="S41" s="320"/>
      <c r="T41" s="321"/>
      <c r="U41" s="319" t="s">
        <v>39</v>
      </c>
      <c r="V41" s="320"/>
      <c r="W41" s="321"/>
      <c r="X41" s="282"/>
      <c r="Y41" s="282"/>
      <c r="Z41" s="282"/>
      <c r="AA41" s="15"/>
      <c r="AB41" s="15"/>
      <c r="AC41" s="17"/>
    </row>
    <row r="42" spans="2:29" ht="13.5" thickBot="1" x14ac:dyDescent="0.25">
      <c r="B42" s="335"/>
      <c r="C42" s="336"/>
      <c r="D42" s="336"/>
      <c r="E42" s="337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90" t="s">
        <v>32</v>
      </c>
      <c r="C43" s="391"/>
      <c r="D43" s="391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>
        <v>1</v>
      </c>
      <c r="M43" s="23"/>
      <c r="N43" s="50">
        <f>L43+M43</f>
        <v>1</v>
      </c>
      <c r="O43" s="22">
        <v>1</v>
      </c>
      <c r="P43" s="23"/>
      <c r="Q43" s="50">
        <f>P43+O43</f>
        <v>1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76" t="s">
        <v>33</v>
      </c>
      <c r="C44" s="377"/>
      <c r="D44" s="377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>
        <v>4</v>
      </c>
      <c r="M44" s="25"/>
      <c r="N44" s="51">
        <f>L44+M44</f>
        <v>4</v>
      </c>
      <c r="O44" s="24">
        <v>4</v>
      </c>
      <c r="P44" s="25"/>
      <c r="Q44" s="50">
        <f>P44+O44</f>
        <v>4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3" t="s">
        <v>34</v>
      </c>
      <c r="C45" s="344"/>
      <c r="D45" s="344"/>
      <c r="E45" s="49"/>
      <c r="F45" s="26">
        <v>160</v>
      </c>
      <c r="G45" s="27"/>
      <c r="H45" s="52">
        <f>F45+G45</f>
        <v>160</v>
      </c>
      <c r="I45" s="26">
        <v>160</v>
      </c>
      <c r="J45" s="27"/>
      <c r="K45" s="52">
        <f>I45+J45</f>
        <v>160</v>
      </c>
      <c r="L45" s="26">
        <v>160</v>
      </c>
      <c r="M45" s="27"/>
      <c r="N45" s="52">
        <f>L45+M45</f>
        <v>160</v>
      </c>
      <c r="O45" s="26">
        <v>160</v>
      </c>
      <c r="P45" s="27"/>
      <c r="Q45" s="50">
        <f>P45+O45</f>
        <v>160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24">
        <f>H43+H44+H45</f>
        <v>165</v>
      </c>
      <c r="G46" s="325"/>
      <c r="H46" s="326"/>
      <c r="I46" s="324">
        <f>K43+K44+K45</f>
        <v>165</v>
      </c>
      <c r="J46" s="325"/>
      <c r="K46" s="326"/>
      <c r="L46" s="313">
        <f>N43+N44+N45</f>
        <v>165</v>
      </c>
      <c r="M46" s="314"/>
      <c r="N46" s="315"/>
      <c r="O46" s="313">
        <f>Q43+Q44+Q45</f>
        <v>165</v>
      </c>
      <c r="P46" s="314"/>
      <c r="Q46" s="315"/>
      <c r="R46" s="313">
        <f>T43+T44+T45</f>
        <v>0</v>
      </c>
      <c r="S46" s="314"/>
      <c r="T46" s="315"/>
      <c r="U46" s="313">
        <f>W43+W44+W45</f>
        <v>0</v>
      </c>
      <c r="V46" s="314"/>
      <c r="W46" s="315"/>
      <c r="X46" s="322"/>
      <c r="Y46" s="322"/>
      <c r="Z46" s="32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3" t="s">
        <v>28</v>
      </c>
      <c r="C48" s="285"/>
      <c r="D48" s="294" t="s">
        <v>8</v>
      </c>
      <c r="E48" s="284"/>
      <c r="F48" s="284"/>
      <c r="G48" s="295"/>
      <c r="H48" s="392" t="s">
        <v>9</v>
      </c>
      <c r="I48" s="393"/>
      <c r="J48" s="294" t="s">
        <v>11</v>
      </c>
      <c r="K48" s="284"/>
      <c r="L48" s="284"/>
      <c r="M48" s="284"/>
      <c r="N48" s="284"/>
      <c r="O48" s="284"/>
      <c r="P48" s="284"/>
      <c r="Q48" s="295"/>
      <c r="R48" s="298" t="s">
        <v>12</v>
      </c>
      <c r="S48" s="299"/>
      <c r="T48" s="283" t="s">
        <v>13</v>
      </c>
      <c r="U48" s="284"/>
      <c r="V48" s="284"/>
      <c r="W48" s="284"/>
      <c r="X48" s="285"/>
      <c r="Y48" s="283" t="s">
        <v>6</v>
      </c>
      <c r="Z48" s="284"/>
      <c r="AA48" s="284"/>
      <c r="AB48" s="284"/>
      <c r="AC48" s="285"/>
    </row>
    <row r="49" spans="2:29" ht="13.5" thickBot="1" x14ac:dyDescent="0.25">
      <c r="B49" s="286"/>
      <c r="C49" s="288"/>
      <c r="D49" s="296"/>
      <c r="E49" s="287"/>
      <c r="F49" s="287"/>
      <c r="G49" s="297"/>
      <c r="H49" s="73" t="s">
        <v>31</v>
      </c>
      <c r="I49" s="74" t="s">
        <v>10</v>
      </c>
      <c r="J49" s="296"/>
      <c r="K49" s="287"/>
      <c r="L49" s="287"/>
      <c r="M49" s="287"/>
      <c r="N49" s="287"/>
      <c r="O49" s="287"/>
      <c r="P49" s="287"/>
      <c r="Q49" s="297"/>
      <c r="R49" s="74" t="s">
        <v>1</v>
      </c>
      <c r="S49" s="74" t="s">
        <v>0</v>
      </c>
      <c r="T49" s="286"/>
      <c r="U49" s="287"/>
      <c r="V49" s="287"/>
      <c r="W49" s="287"/>
      <c r="X49" s="288"/>
      <c r="Y49" s="286"/>
      <c r="Z49" s="287"/>
      <c r="AA49" s="287"/>
      <c r="AB49" s="287"/>
      <c r="AC49" s="288"/>
    </row>
    <row r="50" spans="2:29" x14ac:dyDescent="0.2">
      <c r="B50" s="399" t="s">
        <v>42</v>
      </c>
      <c r="C50" s="400"/>
      <c r="D50" s="394" t="s">
        <v>88</v>
      </c>
      <c r="E50" s="395"/>
      <c r="F50" s="395"/>
      <c r="G50" s="396"/>
      <c r="H50" s="76" t="s">
        <v>89</v>
      </c>
      <c r="I50" s="77"/>
      <c r="J50" s="307" t="s">
        <v>90</v>
      </c>
      <c r="K50" s="308"/>
      <c r="L50" s="308"/>
      <c r="M50" s="308"/>
      <c r="N50" s="308"/>
      <c r="O50" s="308"/>
      <c r="P50" s="308"/>
      <c r="Q50" s="309"/>
      <c r="R50" s="76"/>
      <c r="S50" s="78"/>
      <c r="T50" s="310" t="s">
        <v>91</v>
      </c>
      <c r="U50" s="311"/>
      <c r="V50" s="311"/>
      <c r="W50" s="311"/>
      <c r="X50" s="312"/>
      <c r="Y50" s="316" t="s">
        <v>153</v>
      </c>
      <c r="Z50" s="317"/>
      <c r="AA50" s="317"/>
      <c r="AB50" s="317"/>
      <c r="AC50" s="318"/>
    </row>
    <row r="51" spans="2:29" x14ac:dyDescent="0.2">
      <c r="B51" s="354" t="s">
        <v>29</v>
      </c>
      <c r="C51" s="355"/>
      <c r="D51" s="351" t="s">
        <v>88</v>
      </c>
      <c r="E51" s="352"/>
      <c r="F51" s="352"/>
      <c r="G51" s="353"/>
      <c r="H51" s="79" t="s">
        <v>89</v>
      </c>
      <c r="I51" s="80"/>
      <c r="J51" s="264" t="s">
        <v>90</v>
      </c>
      <c r="K51" s="265"/>
      <c r="L51" s="265"/>
      <c r="M51" s="265"/>
      <c r="N51" s="265"/>
      <c r="O51" s="265"/>
      <c r="P51" s="265"/>
      <c r="Q51" s="266"/>
      <c r="R51" s="79"/>
      <c r="S51" s="81"/>
      <c r="T51" s="303" t="s">
        <v>91</v>
      </c>
      <c r="U51" s="304"/>
      <c r="V51" s="304"/>
      <c r="W51" s="304"/>
      <c r="X51" s="305"/>
      <c r="Y51" s="356" t="s">
        <v>153</v>
      </c>
      <c r="Z51" s="357"/>
      <c r="AA51" s="357"/>
      <c r="AB51" s="357"/>
      <c r="AC51" s="358"/>
    </row>
    <row r="52" spans="2:29" x14ac:dyDescent="0.2">
      <c r="B52" s="349" t="s">
        <v>30</v>
      </c>
      <c r="C52" s="350"/>
      <c r="D52" s="351" t="s">
        <v>92</v>
      </c>
      <c r="E52" s="352"/>
      <c r="F52" s="352"/>
      <c r="G52" s="353"/>
      <c r="H52" s="82"/>
      <c r="I52" s="83" t="s">
        <v>89</v>
      </c>
      <c r="J52" s="267" t="s">
        <v>93</v>
      </c>
      <c r="K52" s="268"/>
      <c r="L52" s="268"/>
      <c r="M52" s="268"/>
      <c r="N52" s="268"/>
      <c r="O52" s="268"/>
      <c r="P52" s="268"/>
      <c r="Q52" s="269"/>
      <c r="R52" s="82"/>
      <c r="S52" s="82"/>
      <c r="T52" s="267" t="s">
        <v>135</v>
      </c>
      <c r="U52" s="268"/>
      <c r="V52" s="268"/>
      <c r="W52" s="268"/>
      <c r="X52" s="269"/>
      <c r="Y52" s="267" t="s">
        <v>134</v>
      </c>
      <c r="Z52" s="268"/>
      <c r="AA52" s="268"/>
      <c r="AB52" s="268"/>
      <c r="AC52" s="306"/>
    </row>
    <row r="53" spans="2:29" x14ac:dyDescent="0.2">
      <c r="B53" s="354" t="s">
        <v>30</v>
      </c>
      <c r="C53" s="355"/>
      <c r="D53" s="351" t="s">
        <v>92</v>
      </c>
      <c r="E53" s="352"/>
      <c r="F53" s="352"/>
      <c r="G53" s="353"/>
      <c r="H53" s="79" t="s">
        <v>89</v>
      </c>
      <c r="I53" s="80"/>
      <c r="J53" s="264" t="s">
        <v>132</v>
      </c>
      <c r="K53" s="265"/>
      <c r="L53" s="265"/>
      <c r="M53" s="265"/>
      <c r="N53" s="265"/>
      <c r="O53" s="265"/>
      <c r="P53" s="265"/>
      <c r="Q53" s="266"/>
      <c r="R53" s="80"/>
      <c r="S53" s="80"/>
      <c r="T53" s="264" t="s">
        <v>136</v>
      </c>
      <c r="U53" s="265"/>
      <c r="V53" s="265"/>
      <c r="W53" s="265"/>
      <c r="X53" s="266"/>
      <c r="Y53" s="264" t="s">
        <v>133</v>
      </c>
      <c r="Z53" s="265"/>
      <c r="AA53" s="265"/>
      <c r="AB53" s="265"/>
      <c r="AC53" s="266"/>
    </row>
    <row r="54" spans="2:29" x14ac:dyDescent="0.2">
      <c r="B54" s="349" t="s">
        <v>30</v>
      </c>
      <c r="C54" s="350"/>
      <c r="D54" s="402" t="s">
        <v>92</v>
      </c>
      <c r="E54" s="403"/>
      <c r="F54" s="403"/>
      <c r="G54" s="404"/>
      <c r="H54" s="82" t="s">
        <v>89</v>
      </c>
      <c r="I54" s="83"/>
      <c r="J54" s="279" t="s">
        <v>139</v>
      </c>
      <c r="K54" s="280"/>
      <c r="L54" s="280"/>
      <c r="M54" s="280"/>
      <c r="N54" s="280"/>
      <c r="O54" s="280"/>
      <c r="P54" s="280"/>
      <c r="Q54" s="281"/>
      <c r="R54" s="83"/>
      <c r="S54" s="83"/>
      <c r="T54" s="279" t="s">
        <v>137</v>
      </c>
      <c r="U54" s="280"/>
      <c r="V54" s="280"/>
      <c r="W54" s="280"/>
      <c r="X54" s="281"/>
      <c r="Y54" s="279" t="s">
        <v>138</v>
      </c>
      <c r="Z54" s="280"/>
      <c r="AA54" s="280"/>
      <c r="AB54" s="280"/>
      <c r="AC54" s="281"/>
    </row>
    <row r="55" spans="2:29" x14ac:dyDescent="0.2">
      <c r="B55" s="354" t="s">
        <v>30</v>
      </c>
      <c r="C55" s="355"/>
      <c r="D55" s="351" t="s">
        <v>92</v>
      </c>
      <c r="E55" s="352"/>
      <c r="F55" s="352"/>
      <c r="G55" s="353"/>
      <c r="H55" s="79" t="s">
        <v>89</v>
      </c>
      <c r="I55" s="80"/>
      <c r="J55" s="378" t="s">
        <v>150</v>
      </c>
      <c r="K55" s="379"/>
      <c r="L55" s="379"/>
      <c r="M55" s="379"/>
      <c r="N55" s="379"/>
      <c r="O55" s="379"/>
      <c r="P55" s="379"/>
      <c r="Q55" s="380"/>
      <c r="R55" s="84"/>
      <c r="S55" s="85"/>
      <c r="T55" s="84" t="s">
        <v>151</v>
      </c>
      <c r="U55" s="84"/>
      <c r="V55" s="84"/>
      <c r="W55" s="84"/>
      <c r="X55" s="84"/>
      <c r="Y55" s="359" t="s">
        <v>152</v>
      </c>
      <c r="Z55" s="360"/>
      <c r="AA55" s="360"/>
      <c r="AB55" s="360"/>
      <c r="AC55" s="361"/>
    </row>
    <row r="56" spans="2:29" ht="13.5" thickBot="1" x14ac:dyDescent="0.25">
      <c r="B56" s="397"/>
      <c r="C56" s="398"/>
      <c r="D56" s="389"/>
      <c r="E56" s="277"/>
      <c r="F56" s="277"/>
      <c r="G56" s="278"/>
      <c r="H56" s="62"/>
      <c r="I56" s="57"/>
      <c r="J56" s="381"/>
      <c r="K56" s="382"/>
      <c r="L56" s="382"/>
      <c r="M56" s="382"/>
      <c r="N56" s="382"/>
      <c r="O56" s="382"/>
      <c r="P56" s="382"/>
      <c r="Q56" s="383"/>
      <c r="R56" s="58"/>
      <c r="S56" s="59"/>
      <c r="T56" s="276"/>
      <c r="U56" s="277"/>
      <c r="V56" s="277"/>
      <c r="W56" s="277"/>
      <c r="X56" s="278"/>
      <c r="Y56" s="274"/>
      <c r="Z56" s="274"/>
      <c r="AA56" s="274"/>
      <c r="AB56" s="274"/>
      <c r="AC56" s="275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8" t="s">
        <v>50</v>
      </c>
      <c r="C64" s="159"/>
      <c r="D64" s="159"/>
      <c r="E64" s="16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3" t="s">
        <v>0</v>
      </c>
      <c r="C65" s="164"/>
      <c r="D65" s="164" t="s">
        <v>56</v>
      </c>
      <c r="E65" s="364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56" t="s">
        <v>14</v>
      </c>
      <c r="C66" s="157"/>
      <c r="D66" s="109">
        <v>13</v>
      </c>
      <c r="E66" s="16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56" t="s">
        <v>15</v>
      </c>
      <c r="C67" s="157"/>
      <c r="D67" s="109">
        <v>24</v>
      </c>
      <c r="E67" s="16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56" t="s">
        <v>16</v>
      </c>
      <c r="C68" s="157"/>
      <c r="D68" s="109">
        <v>27</v>
      </c>
      <c r="E68" s="16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56" t="s">
        <v>17</v>
      </c>
      <c r="C69" s="157"/>
      <c r="D69" s="109">
        <v>23</v>
      </c>
      <c r="E69" s="16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56" t="s">
        <v>18</v>
      </c>
      <c r="C70" s="157"/>
      <c r="D70" s="109">
        <v>31</v>
      </c>
      <c r="E70" s="16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4" t="s">
        <v>19</v>
      </c>
      <c r="C71" s="155"/>
      <c r="D71" s="109">
        <v>39</v>
      </c>
      <c r="E71" s="16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4" t="s">
        <v>20</v>
      </c>
      <c r="C72" s="155"/>
      <c r="D72" s="109">
        <v>27</v>
      </c>
      <c r="E72" s="16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4" t="s">
        <v>21</v>
      </c>
      <c r="C73" s="155"/>
      <c r="D73" s="109">
        <v>52</v>
      </c>
      <c r="E73" s="16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4" t="s">
        <v>37</v>
      </c>
      <c r="C74" s="155"/>
      <c r="D74" s="109">
        <v>38</v>
      </c>
      <c r="E74" s="16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56" t="s">
        <v>23</v>
      </c>
      <c r="C75" s="157"/>
      <c r="D75" s="109">
        <v>35</v>
      </c>
      <c r="E75" s="16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4" t="s">
        <v>38</v>
      </c>
      <c r="C76" s="155"/>
      <c r="D76" s="109"/>
      <c r="E76" s="16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2" t="s">
        <v>39</v>
      </c>
      <c r="C77" s="153"/>
      <c r="D77" s="135"/>
      <c r="E77" s="136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8" t="s">
        <v>51</v>
      </c>
      <c r="C80" s="159"/>
      <c r="D80" s="159"/>
      <c r="E80" s="16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3" t="s">
        <v>0</v>
      </c>
      <c r="C81" s="164"/>
      <c r="D81" s="164" t="s">
        <v>43</v>
      </c>
      <c r="E81" s="364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56" t="s">
        <v>14</v>
      </c>
      <c r="C82" s="157"/>
      <c r="D82" s="109">
        <v>1868</v>
      </c>
      <c r="E82" s="16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56" t="s">
        <v>15</v>
      </c>
      <c r="C83" s="157"/>
      <c r="D83" s="109">
        <v>3355</v>
      </c>
      <c r="E83" s="16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56" t="s">
        <v>16</v>
      </c>
      <c r="C84" s="157"/>
      <c r="D84" s="109">
        <v>3407</v>
      </c>
      <c r="E84" s="16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56" t="s">
        <v>17</v>
      </c>
      <c r="C85" s="157"/>
      <c r="D85" s="109">
        <v>4044</v>
      </c>
      <c r="E85" s="16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56" t="s">
        <v>18</v>
      </c>
      <c r="C86" s="157"/>
      <c r="D86" s="109">
        <v>2323</v>
      </c>
      <c r="E86" s="16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4" t="s">
        <v>19</v>
      </c>
      <c r="C87" s="155"/>
      <c r="D87" s="109">
        <v>2721</v>
      </c>
      <c r="E87" s="16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4" t="s">
        <v>20</v>
      </c>
      <c r="C88" s="155"/>
      <c r="D88" s="109">
        <v>5039</v>
      </c>
      <c r="E88" s="16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4" t="s">
        <v>21</v>
      </c>
      <c r="C89" s="155"/>
      <c r="D89" s="109">
        <v>4094</v>
      </c>
      <c r="E89" s="16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4" t="s">
        <v>37</v>
      </c>
      <c r="C90" s="155"/>
      <c r="D90" s="109">
        <v>2816</v>
      </c>
      <c r="E90" s="16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56" t="s">
        <v>23</v>
      </c>
      <c r="C91" s="157"/>
      <c r="D91" s="109">
        <v>2723</v>
      </c>
      <c r="E91" s="16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4" t="s">
        <v>38</v>
      </c>
      <c r="C92" s="155"/>
      <c r="D92" s="109"/>
      <c r="E92" s="16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2" t="s">
        <v>39</v>
      </c>
      <c r="C93" s="153"/>
      <c r="D93" s="135"/>
      <c r="E93" s="136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68" t="s">
        <v>40</v>
      </c>
      <c r="C94" s="369"/>
      <c r="D94" s="370">
        <f>SUM(D82:E93)</f>
        <v>32390</v>
      </c>
      <c r="E94" s="371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65" t="s">
        <v>66</v>
      </c>
      <c r="C96" s="366"/>
      <c r="D96" s="367"/>
      <c r="E96" s="374">
        <f>D94/1</f>
        <v>32390</v>
      </c>
      <c r="F96" s="375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65" t="s">
        <v>65</v>
      </c>
      <c r="C97" s="366"/>
      <c r="D97" s="367"/>
      <c r="E97" s="372">
        <f>E96/12</f>
        <v>2699.1666666666665</v>
      </c>
      <c r="F97" s="373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2" t="s">
        <v>52</v>
      </c>
      <c r="C99" s="143"/>
      <c r="D99" s="143"/>
      <c r="E99" s="14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5"/>
      <c r="C100" s="146"/>
      <c r="D100" s="146"/>
      <c r="E100" s="14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3" t="s">
        <v>0</v>
      </c>
      <c r="C101" s="164"/>
      <c r="D101" s="164" t="s">
        <v>43</v>
      </c>
      <c r="E101" s="364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56" t="s">
        <v>14</v>
      </c>
      <c r="C102" s="157"/>
      <c r="D102" s="108">
        <v>0.98399999999999999</v>
      </c>
      <c r="E102" s="362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56" t="s">
        <v>15</v>
      </c>
      <c r="C103" s="157"/>
      <c r="D103" s="108">
        <v>0.96750000000000003</v>
      </c>
      <c r="E103" s="362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56" t="s">
        <v>16</v>
      </c>
      <c r="C104" s="157"/>
      <c r="D104" s="108">
        <v>0.97529999999999994</v>
      </c>
      <c r="E104" s="362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56" t="s">
        <v>17</v>
      </c>
      <c r="C105" s="157"/>
      <c r="D105" s="108">
        <v>0.97650000000000003</v>
      </c>
      <c r="E105" s="362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56" t="s">
        <v>18</v>
      </c>
      <c r="C106" s="157"/>
      <c r="D106" s="108">
        <v>0.96899999999999997</v>
      </c>
      <c r="E106" s="362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4" t="s">
        <v>19</v>
      </c>
      <c r="C107" s="155"/>
      <c r="D107" s="108">
        <v>0.97460000000000002</v>
      </c>
      <c r="E107" s="362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4" t="s">
        <v>20</v>
      </c>
      <c r="C108" s="155"/>
      <c r="D108" s="108">
        <v>0.98209999999999997</v>
      </c>
      <c r="E108" s="362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4" t="s">
        <v>21</v>
      </c>
      <c r="C109" s="155"/>
      <c r="D109" s="108">
        <v>0.93840000000000001</v>
      </c>
      <c r="E109" s="362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4" t="s">
        <v>37</v>
      </c>
      <c r="C110" s="155"/>
      <c r="D110" s="363">
        <v>0.9577</v>
      </c>
      <c r="E110" s="362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56" t="s">
        <v>23</v>
      </c>
      <c r="C111" s="157"/>
      <c r="D111" s="363">
        <v>0.97030000000000005</v>
      </c>
      <c r="E111" s="362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4" t="s">
        <v>38</v>
      </c>
      <c r="C112" s="155"/>
      <c r="D112" s="363"/>
      <c r="E112" s="362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2" t="s">
        <v>39</v>
      </c>
      <c r="C113" s="153"/>
      <c r="D113" s="363"/>
      <c r="E113" s="362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8" t="s">
        <v>53</v>
      </c>
      <c r="C118" s="159"/>
      <c r="D118" s="159"/>
      <c r="E118" s="16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3" t="s">
        <v>0</v>
      </c>
      <c r="C119" s="164"/>
      <c r="D119" s="164" t="s">
        <v>43</v>
      </c>
      <c r="E119" s="364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56" t="s">
        <v>14</v>
      </c>
      <c r="C120" s="157"/>
      <c r="D120" s="109">
        <v>30</v>
      </c>
      <c r="E120" s="16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56" t="s">
        <v>15</v>
      </c>
      <c r="C121" s="157"/>
      <c r="D121" s="109">
        <v>105</v>
      </c>
      <c r="E121" s="16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56" t="s">
        <v>16</v>
      </c>
      <c r="C122" s="157"/>
      <c r="D122" s="109">
        <v>84</v>
      </c>
      <c r="E122" s="16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56" t="s">
        <v>17</v>
      </c>
      <c r="C123" s="157"/>
      <c r="D123" s="109">
        <v>95</v>
      </c>
      <c r="E123" s="16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56" t="s">
        <v>18</v>
      </c>
      <c r="C124" s="157"/>
      <c r="D124" s="109">
        <v>72</v>
      </c>
      <c r="E124" s="16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4" t="s">
        <v>19</v>
      </c>
      <c r="C125" s="155"/>
      <c r="D125" s="109">
        <v>69</v>
      </c>
      <c r="E125" s="16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4" t="s">
        <v>20</v>
      </c>
      <c r="C126" s="155"/>
      <c r="D126" s="109">
        <v>90</v>
      </c>
      <c r="E126" s="16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4" t="s">
        <v>21</v>
      </c>
      <c r="C127" s="155"/>
      <c r="D127" s="109">
        <v>252</v>
      </c>
      <c r="E127" s="16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4" t="s">
        <v>37</v>
      </c>
      <c r="C128" s="155"/>
      <c r="D128" s="109">
        <v>119</v>
      </c>
      <c r="E128" s="16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56" t="s">
        <v>23</v>
      </c>
      <c r="C129" s="157"/>
      <c r="D129" s="109">
        <v>79</v>
      </c>
      <c r="E129" s="16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4" t="s">
        <v>38</v>
      </c>
      <c r="C130" s="155"/>
      <c r="D130" s="109"/>
      <c r="E130" s="16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2" t="s">
        <v>39</v>
      </c>
      <c r="C131" s="153"/>
      <c r="D131" s="135"/>
      <c r="E131" s="136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2" t="s">
        <v>40</v>
      </c>
      <c r="C132" s="153"/>
      <c r="D132" s="135">
        <f>SUM(D120:E131)</f>
        <v>995</v>
      </c>
      <c r="E132" s="13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8" t="s">
        <v>67</v>
      </c>
      <c r="C135" s="159"/>
      <c r="D135" s="159"/>
      <c r="E135" s="159"/>
      <c r="F135" s="159"/>
      <c r="G135" s="16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3" t="s">
        <v>0</v>
      </c>
      <c r="C136" s="164"/>
      <c r="D136" s="164" t="s">
        <v>43</v>
      </c>
      <c r="E136" s="164"/>
      <c r="F136" s="164" t="s">
        <v>57</v>
      </c>
      <c r="G136" s="364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56" t="s">
        <v>14</v>
      </c>
      <c r="C137" s="157"/>
      <c r="D137" s="110">
        <v>1868</v>
      </c>
      <c r="E137" s="161"/>
      <c r="F137" s="384">
        <f t="shared" ref="F137:F139" si="0">(D137*100%)/D82</f>
        <v>1</v>
      </c>
      <c r="G137" s="38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56" t="s">
        <v>15</v>
      </c>
      <c r="C138" s="157"/>
      <c r="D138" s="110">
        <v>3355</v>
      </c>
      <c r="E138" s="161"/>
      <c r="F138" s="384">
        <f t="shared" si="0"/>
        <v>1</v>
      </c>
      <c r="G138" s="38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7"/>
    </row>
    <row r="139" spans="2:31" x14ac:dyDescent="0.2">
      <c r="B139" s="156" t="s">
        <v>16</v>
      </c>
      <c r="C139" s="157"/>
      <c r="D139" s="110">
        <v>3407</v>
      </c>
      <c r="E139" s="161"/>
      <c r="F139" s="384">
        <f t="shared" si="0"/>
        <v>1</v>
      </c>
      <c r="G139" s="38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56" t="s">
        <v>17</v>
      </c>
      <c r="C140" s="157"/>
      <c r="D140" s="109">
        <v>4044</v>
      </c>
      <c r="E140" s="109"/>
      <c r="F140" s="384">
        <f t="shared" ref="F140" si="1">(D140*100%)/D85</f>
        <v>1</v>
      </c>
      <c r="G140" s="38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56" t="s">
        <v>18</v>
      </c>
      <c r="C141" s="157"/>
      <c r="D141" s="109">
        <v>2323</v>
      </c>
      <c r="E141" s="109"/>
      <c r="F141" s="384">
        <f t="shared" ref="F141" si="2">(D141*100%)/D86</f>
        <v>1</v>
      </c>
      <c r="G141" s="38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4" t="s">
        <v>19</v>
      </c>
      <c r="C142" s="155"/>
      <c r="D142" s="109">
        <v>2721</v>
      </c>
      <c r="E142" s="109"/>
      <c r="F142" s="384">
        <f t="shared" ref="F142" si="3">(D142*100%)/D87</f>
        <v>1</v>
      </c>
      <c r="G142" s="38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4" t="s">
        <v>20</v>
      </c>
      <c r="C143" s="155"/>
      <c r="D143" s="109">
        <v>5039</v>
      </c>
      <c r="E143" s="109"/>
      <c r="F143" s="384">
        <f t="shared" ref="F143" si="4">(D143*100%)/D88</f>
        <v>1</v>
      </c>
      <c r="G143" s="38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4" t="s">
        <v>21</v>
      </c>
      <c r="C144" s="155"/>
      <c r="D144" s="109">
        <v>4094</v>
      </c>
      <c r="E144" s="109"/>
      <c r="F144" s="384">
        <f t="shared" ref="F144" si="5">(D144*100%)/D89</f>
        <v>1</v>
      </c>
      <c r="G144" s="38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4" t="s">
        <v>37</v>
      </c>
      <c r="C145" s="155"/>
      <c r="D145" s="109">
        <v>2816</v>
      </c>
      <c r="E145" s="109"/>
      <c r="F145" s="384">
        <f t="shared" ref="F145" si="6">(D145*100%)/D90</f>
        <v>1</v>
      </c>
      <c r="G145" s="38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56" t="s">
        <v>23</v>
      </c>
      <c r="C146" s="157"/>
      <c r="D146" s="109">
        <v>2723</v>
      </c>
      <c r="E146" s="109"/>
      <c r="F146" s="384">
        <f t="shared" ref="F146" si="7">(D146*100%)/D91</f>
        <v>1</v>
      </c>
      <c r="G146" s="38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4" t="s">
        <v>38</v>
      </c>
      <c r="C147" s="155"/>
      <c r="D147" s="109"/>
      <c r="E147" s="109"/>
      <c r="F147" s="384"/>
      <c r="G147" s="38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2" t="s">
        <v>39</v>
      </c>
      <c r="C148" s="153"/>
      <c r="D148" s="135"/>
      <c r="E148" s="135"/>
      <c r="F148" s="384"/>
      <c r="G148" s="38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7" t="s">
        <v>40</v>
      </c>
      <c r="C149" s="138"/>
      <c r="D149" s="139">
        <f>SUM(D137:E148)</f>
        <v>32390</v>
      </c>
      <c r="E149" s="139"/>
      <c r="F149" s="140">
        <f>(D149*100%)/D94</f>
        <v>1</v>
      </c>
      <c r="G149" s="14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2" t="s">
        <v>58</v>
      </c>
      <c r="C152" s="143"/>
      <c r="D152" s="143"/>
      <c r="E152" s="143"/>
      <c r="F152" s="143"/>
      <c r="G152" s="14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5"/>
      <c r="C153" s="146"/>
      <c r="D153" s="146"/>
      <c r="E153" s="146"/>
      <c r="F153" s="146"/>
      <c r="G153" s="14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3" t="s">
        <v>0</v>
      </c>
      <c r="C154" s="164"/>
      <c r="D154" s="164" t="s">
        <v>43</v>
      </c>
      <c r="E154" s="164"/>
      <c r="F154" s="164" t="s">
        <v>57</v>
      </c>
      <c r="G154" s="364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56" t="s">
        <v>14</v>
      </c>
      <c r="C155" s="157"/>
      <c r="D155" s="109">
        <v>1761</v>
      </c>
      <c r="E155" s="109"/>
      <c r="F155" s="384">
        <f t="shared" ref="F155:F157" si="8">(D155*100%)/D82</f>
        <v>0.94271948608137046</v>
      </c>
      <c r="G155" s="38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56" t="s">
        <v>15</v>
      </c>
      <c r="C156" s="157"/>
      <c r="D156" s="109">
        <v>3078</v>
      </c>
      <c r="E156" s="109"/>
      <c r="F156" s="384">
        <f t="shared" si="8"/>
        <v>0.91743666169895677</v>
      </c>
      <c r="G156" s="38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56" t="s">
        <v>16</v>
      </c>
      <c r="C157" s="157"/>
      <c r="D157" s="109">
        <v>3169</v>
      </c>
      <c r="E157" s="109"/>
      <c r="F157" s="384">
        <f t="shared" si="8"/>
        <v>0.9301438215438802</v>
      </c>
      <c r="G157" s="38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56" t="s">
        <v>17</v>
      </c>
      <c r="C158" s="157"/>
      <c r="D158" s="109">
        <v>3847</v>
      </c>
      <c r="E158" s="109"/>
      <c r="F158" s="384">
        <f t="shared" ref="F158" si="9">(D158*100%)/D85</f>
        <v>0.95128585558852619</v>
      </c>
      <c r="G158" s="38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56" t="s">
        <v>18</v>
      </c>
      <c r="C159" s="157"/>
      <c r="D159" s="109">
        <v>2090</v>
      </c>
      <c r="E159" s="109"/>
      <c r="F159" s="384">
        <f t="shared" ref="F159" si="10">(D159*100%)/D86</f>
        <v>0.89969866551872579</v>
      </c>
      <c r="G159" s="38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4" t="s">
        <v>19</v>
      </c>
      <c r="C160" s="155"/>
      <c r="D160" s="109">
        <v>2409</v>
      </c>
      <c r="E160" s="109"/>
      <c r="F160" s="384">
        <f t="shared" ref="F160" si="11">(D160*100%)/D87</f>
        <v>0.88533627342888643</v>
      </c>
      <c r="G160" s="38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3" x14ac:dyDescent="0.2">
      <c r="B161" s="154" t="s">
        <v>20</v>
      </c>
      <c r="C161" s="155"/>
      <c r="D161" s="109">
        <v>4732</v>
      </c>
      <c r="E161" s="109"/>
      <c r="F161" s="384">
        <f t="shared" ref="F161" si="12">(D161*100%)/D88</f>
        <v>0.93907521333597932</v>
      </c>
      <c r="G161" s="38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3" x14ac:dyDescent="0.2">
      <c r="B162" s="154" t="s">
        <v>21</v>
      </c>
      <c r="C162" s="155"/>
      <c r="D162" s="109">
        <v>3781</v>
      </c>
      <c r="E162" s="109"/>
      <c r="F162" s="384">
        <f t="shared" ref="F162" si="13">(D162*100%)/D89</f>
        <v>0.92354665363947241</v>
      </c>
      <c r="G162" s="38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3" x14ac:dyDescent="0.2">
      <c r="B163" s="154" t="s">
        <v>37</v>
      </c>
      <c r="C163" s="155"/>
      <c r="D163" s="109">
        <v>2562</v>
      </c>
      <c r="E163" s="109"/>
      <c r="F163" s="384">
        <f t="shared" ref="F163" si="14">(D163*100%)/D90</f>
        <v>0.90980113636363635</v>
      </c>
      <c r="G163" s="38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3" x14ac:dyDescent="0.2">
      <c r="B164" s="156" t="s">
        <v>23</v>
      </c>
      <c r="C164" s="157"/>
      <c r="D164" s="109">
        <v>2484</v>
      </c>
      <c r="E164" s="109"/>
      <c r="F164" s="384">
        <f t="shared" ref="F164" si="15">(D164*100%)/D91</f>
        <v>0.91222915901579138</v>
      </c>
      <c r="G164" s="38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3" x14ac:dyDescent="0.2">
      <c r="B165" s="154" t="s">
        <v>38</v>
      </c>
      <c r="C165" s="155"/>
      <c r="D165" s="109"/>
      <c r="E165" s="109"/>
      <c r="F165" s="384"/>
      <c r="G165" s="38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3" ht="13.5" thickBot="1" x14ac:dyDescent="0.25">
      <c r="B166" s="152" t="s">
        <v>39</v>
      </c>
      <c r="C166" s="153"/>
      <c r="D166" s="135"/>
      <c r="E166" s="135"/>
      <c r="F166" s="384"/>
      <c r="G166" s="38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3" ht="13.5" thickBot="1" x14ac:dyDescent="0.25">
      <c r="B167" s="152" t="s">
        <v>40</v>
      </c>
      <c r="C167" s="153"/>
      <c r="D167" s="135">
        <f>SUM(D155:E166)</f>
        <v>29913</v>
      </c>
      <c r="E167" s="135"/>
      <c r="F167" s="140">
        <f>(D167*100%)/D94</f>
        <v>0.9235257795615931</v>
      </c>
      <c r="G167" s="14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3" ht="15.75" customHeight="1" thickBot="1" x14ac:dyDescent="0.25"/>
    <row r="170" spans="2:33" x14ac:dyDescent="0.2">
      <c r="B170" s="142" t="s">
        <v>68</v>
      </c>
      <c r="C170" s="143"/>
      <c r="D170" s="143"/>
      <c r="E170" s="143"/>
      <c r="F170" s="143"/>
      <c r="G170" s="143"/>
      <c r="H170" s="143"/>
      <c r="I170" s="143"/>
      <c r="J170" s="143"/>
      <c r="K170" s="143"/>
      <c r="L170" s="143"/>
      <c r="M170" s="143"/>
      <c r="N170" s="143"/>
      <c r="O170" s="143"/>
      <c r="P170" s="143"/>
      <c r="Q170" s="143"/>
      <c r="R170" s="143"/>
      <c r="S170" s="143"/>
      <c r="T170" s="143"/>
      <c r="U170" s="143"/>
      <c r="V170" s="143"/>
      <c r="W170" s="143"/>
      <c r="X170" s="143"/>
      <c r="Y170" s="143"/>
      <c r="Z170" s="143"/>
      <c r="AA170" s="143"/>
      <c r="AB170" s="143"/>
      <c r="AC170" s="143"/>
      <c r="AD170" s="15"/>
    </row>
    <row r="171" spans="2:33" ht="15" x14ac:dyDescent="0.25">
      <c r="B171" s="184"/>
      <c r="C171" s="185"/>
      <c r="D171" s="185"/>
      <c r="E171" s="185"/>
      <c r="F171" s="185"/>
      <c r="G171" s="185"/>
      <c r="H171" s="185"/>
      <c r="I171" s="185"/>
      <c r="J171" s="185"/>
      <c r="K171" s="185"/>
      <c r="L171" s="185"/>
      <c r="M171" s="185"/>
      <c r="N171" s="185"/>
      <c r="O171" s="185"/>
      <c r="P171" s="185"/>
      <c r="Q171" s="185"/>
      <c r="R171" s="185"/>
      <c r="S171" s="185"/>
      <c r="T171" s="185"/>
      <c r="U171" s="185"/>
      <c r="V171" s="185"/>
      <c r="W171" s="185"/>
      <c r="X171" s="185"/>
      <c r="Y171" s="185"/>
      <c r="Z171" s="185"/>
      <c r="AA171" s="185"/>
      <c r="AB171" s="185"/>
      <c r="AC171" s="185"/>
      <c r="AD171" s="15"/>
      <c r="AF171" s="88"/>
      <c r="AG171" s="88"/>
    </row>
    <row r="172" spans="2:33" ht="15" x14ac:dyDescent="0.25">
      <c r="B172" s="186" t="s">
        <v>69</v>
      </c>
      <c r="C172" s="186"/>
      <c r="D172" s="186"/>
      <c r="E172" s="186"/>
      <c r="F172" s="168" t="s">
        <v>14</v>
      </c>
      <c r="G172" s="168"/>
      <c r="H172" s="168" t="s">
        <v>15</v>
      </c>
      <c r="I172" s="168"/>
      <c r="J172" s="168" t="s">
        <v>16</v>
      </c>
      <c r="K172" s="168"/>
      <c r="L172" s="168" t="s">
        <v>17</v>
      </c>
      <c r="M172" s="168"/>
      <c r="N172" s="168" t="s">
        <v>18</v>
      </c>
      <c r="O172" s="168"/>
      <c r="P172" s="168" t="s">
        <v>19</v>
      </c>
      <c r="Q172" s="168"/>
      <c r="R172" s="168" t="s">
        <v>20</v>
      </c>
      <c r="S172" s="168"/>
      <c r="T172" s="168" t="s">
        <v>21</v>
      </c>
      <c r="U172" s="168"/>
      <c r="V172" s="168" t="s">
        <v>22</v>
      </c>
      <c r="W172" s="168"/>
      <c r="X172" s="168" t="s">
        <v>23</v>
      </c>
      <c r="Y172" s="168"/>
      <c r="Z172" s="168" t="s">
        <v>24</v>
      </c>
      <c r="AA172" s="168"/>
      <c r="AB172" s="168" t="s">
        <v>25</v>
      </c>
      <c r="AC172" s="169"/>
      <c r="AD172" s="15"/>
      <c r="AE172" s="88"/>
      <c r="AF172" s="88"/>
      <c r="AG172" s="87"/>
    </row>
    <row r="173" spans="2:33" ht="14.25" x14ac:dyDescent="0.2">
      <c r="B173" s="150" t="s">
        <v>144</v>
      </c>
      <c r="C173" s="151"/>
      <c r="D173" s="151"/>
      <c r="E173" s="151"/>
      <c r="F173" s="170">
        <v>9</v>
      </c>
      <c r="G173" s="170"/>
      <c r="H173" s="170">
        <v>5</v>
      </c>
      <c r="I173" s="170"/>
      <c r="J173" s="170">
        <v>1</v>
      </c>
      <c r="K173" s="170"/>
      <c r="L173" s="170">
        <v>3</v>
      </c>
      <c r="M173" s="170"/>
      <c r="N173" s="170">
        <v>5</v>
      </c>
      <c r="O173" s="170"/>
      <c r="P173" s="170">
        <v>3</v>
      </c>
      <c r="Q173" s="170"/>
      <c r="R173" s="170">
        <v>3</v>
      </c>
      <c r="S173" s="170"/>
      <c r="T173" s="170">
        <v>15</v>
      </c>
      <c r="U173" s="170"/>
      <c r="V173" s="170">
        <v>2</v>
      </c>
      <c r="W173" s="170"/>
      <c r="X173" s="171">
        <v>7</v>
      </c>
      <c r="Y173" s="171"/>
      <c r="Z173" s="171"/>
      <c r="AA173" s="171"/>
      <c r="AB173" s="171"/>
      <c r="AC173" s="172"/>
      <c r="AD173" s="15"/>
      <c r="AE173" s="86"/>
      <c r="AF173" s="87"/>
      <c r="AG173" s="87"/>
    </row>
    <row r="174" spans="2:33" ht="14.25" x14ac:dyDescent="0.2">
      <c r="B174" s="118" t="s">
        <v>70</v>
      </c>
      <c r="C174" s="113"/>
      <c r="D174" s="113"/>
      <c r="E174" s="113"/>
      <c r="F174" s="114">
        <v>1</v>
      </c>
      <c r="G174" s="114"/>
      <c r="H174" s="114">
        <v>1</v>
      </c>
      <c r="I174" s="114"/>
      <c r="J174" s="114">
        <v>0</v>
      </c>
      <c r="K174" s="114"/>
      <c r="L174" s="114">
        <v>0</v>
      </c>
      <c r="M174" s="114"/>
      <c r="N174" s="114">
        <v>0</v>
      </c>
      <c r="O174" s="114"/>
      <c r="P174" s="114">
        <v>0</v>
      </c>
      <c r="Q174" s="114"/>
      <c r="R174" s="114">
        <v>0</v>
      </c>
      <c r="S174" s="114"/>
      <c r="T174" s="114">
        <v>0</v>
      </c>
      <c r="U174" s="114"/>
      <c r="V174" s="114">
        <v>0</v>
      </c>
      <c r="W174" s="114"/>
      <c r="X174" s="109">
        <v>0</v>
      </c>
      <c r="Y174" s="109"/>
      <c r="Z174" s="109"/>
      <c r="AA174" s="109"/>
      <c r="AB174" s="109"/>
      <c r="AC174" s="110"/>
      <c r="AD174" s="15"/>
      <c r="AE174" s="86"/>
      <c r="AF174" s="87"/>
      <c r="AG174" s="87"/>
    </row>
    <row r="175" spans="2:33" ht="14.25" x14ac:dyDescent="0.2">
      <c r="B175" s="118" t="s">
        <v>71</v>
      </c>
      <c r="C175" s="113"/>
      <c r="D175" s="113"/>
      <c r="E175" s="113"/>
      <c r="F175" s="114">
        <v>0</v>
      </c>
      <c r="G175" s="114"/>
      <c r="H175" s="114">
        <v>0</v>
      </c>
      <c r="I175" s="114"/>
      <c r="J175" s="114">
        <v>0</v>
      </c>
      <c r="K175" s="114"/>
      <c r="L175" s="114">
        <v>0</v>
      </c>
      <c r="M175" s="114"/>
      <c r="N175" s="114">
        <v>0</v>
      </c>
      <c r="O175" s="114"/>
      <c r="P175" s="114">
        <v>0</v>
      </c>
      <c r="Q175" s="114"/>
      <c r="R175" s="114">
        <v>0</v>
      </c>
      <c r="S175" s="114"/>
      <c r="T175" s="114">
        <v>0</v>
      </c>
      <c r="U175" s="114"/>
      <c r="V175" s="114">
        <v>0</v>
      </c>
      <c r="W175" s="114"/>
      <c r="X175" s="109">
        <v>0</v>
      </c>
      <c r="Y175" s="109"/>
      <c r="Z175" s="109"/>
      <c r="AA175" s="109"/>
      <c r="AB175" s="109"/>
      <c r="AC175" s="110"/>
      <c r="AD175" s="15"/>
      <c r="AE175" s="86"/>
      <c r="AF175" s="87"/>
      <c r="AG175" s="87"/>
    </row>
    <row r="176" spans="2:33" ht="14.25" x14ac:dyDescent="0.2">
      <c r="B176" s="112" t="s">
        <v>140</v>
      </c>
      <c r="C176" s="113"/>
      <c r="D176" s="113"/>
      <c r="E176" s="113"/>
      <c r="F176" s="114">
        <v>451</v>
      </c>
      <c r="G176" s="114"/>
      <c r="H176" s="114">
        <v>616</v>
      </c>
      <c r="I176" s="114"/>
      <c r="J176" s="114">
        <v>700</v>
      </c>
      <c r="K176" s="114"/>
      <c r="L176" s="114">
        <v>853</v>
      </c>
      <c r="M176" s="114"/>
      <c r="N176" s="114">
        <v>564</v>
      </c>
      <c r="O176" s="114"/>
      <c r="P176" s="114">
        <v>604</v>
      </c>
      <c r="Q176" s="114"/>
      <c r="R176" s="114">
        <v>1808</v>
      </c>
      <c r="S176" s="114"/>
      <c r="T176" s="114">
        <v>962</v>
      </c>
      <c r="U176" s="114"/>
      <c r="V176" s="114">
        <v>636</v>
      </c>
      <c r="W176" s="114"/>
      <c r="X176" s="109">
        <v>649</v>
      </c>
      <c r="Y176" s="109"/>
      <c r="Z176" s="109"/>
      <c r="AA176" s="109"/>
      <c r="AB176" s="109"/>
      <c r="AC176" s="110"/>
      <c r="AD176" s="15"/>
      <c r="AE176" s="86"/>
      <c r="AF176" s="87"/>
      <c r="AG176" s="87"/>
    </row>
    <row r="177" spans="2:33" ht="14.25" x14ac:dyDescent="0.2">
      <c r="B177" s="112" t="s">
        <v>141</v>
      </c>
      <c r="C177" s="113"/>
      <c r="D177" s="113"/>
      <c r="E177" s="113"/>
      <c r="F177" s="114">
        <v>13</v>
      </c>
      <c r="G177" s="114"/>
      <c r="H177" s="114">
        <v>7</v>
      </c>
      <c r="I177" s="114"/>
      <c r="J177" s="114">
        <v>4</v>
      </c>
      <c r="K177" s="114"/>
      <c r="L177" s="114">
        <v>15</v>
      </c>
      <c r="M177" s="114"/>
      <c r="N177" s="114">
        <v>13</v>
      </c>
      <c r="O177" s="114"/>
      <c r="P177" s="114">
        <v>8</v>
      </c>
      <c r="Q177" s="114"/>
      <c r="R177" s="114">
        <v>8</v>
      </c>
      <c r="S177" s="114"/>
      <c r="T177" s="114">
        <v>9</v>
      </c>
      <c r="U177" s="114"/>
      <c r="V177" s="114">
        <v>7</v>
      </c>
      <c r="W177" s="114"/>
      <c r="X177" s="114">
        <v>6</v>
      </c>
      <c r="Y177" s="114"/>
      <c r="Z177" s="114"/>
      <c r="AA177" s="114"/>
      <c r="AB177" s="114"/>
      <c r="AC177" s="128"/>
      <c r="AD177" s="15"/>
      <c r="AE177" s="86"/>
      <c r="AF177" s="87"/>
      <c r="AG177" s="87"/>
    </row>
    <row r="178" spans="2:33" ht="14.25" x14ac:dyDescent="0.2">
      <c r="B178" s="112" t="s">
        <v>142</v>
      </c>
      <c r="C178" s="113"/>
      <c r="D178" s="113"/>
      <c r="E178" s="113"/>
      <c r="F178" s="114">
        <v>22</v>
      </c>
      <c r="G178" s="114"/>
      <c r="H178" s="114">
        <v>32</v>
      </c>
      <c r="I178" s="114"/>
      <c r="J178" s="114">
        <v>24</v>
      </c>
      <c r="K178" s="114"/>
      <c r="L178" s="114">
        <v>40</v>
      </c>
      <c r="M178" s="114"/>
      <c r="N178" s="114">
        <v>57</v>
      </c>
      <c r="O178" s="114"/>
      <c r="P178" s="114">
        <v>41</v>
      </c>
      <c r="Q178" s="114"/>
      <c r="R178" s="114">
        <v>43</v>
      </c>
      <c r="S178" s="114"/>
      <c r="T178" s="114">
        <v>37</v>
      </c>
      <c r="U178" s="114"/>
      <c r="V178" s="114">
        <v>51</v>
      </c>
      <c r="W178" s="114"/>
      <c r="X178" s="114">
        <v>31</v>
      </c>
      <c r="Y178" s="114"/>
      <c r="Z178" s="114"/>
      <c r="AA178" s="114"/>
      <c r="AB178" s="114"/>
      <c r="AC178" s="128"/>
      <c r="AD178" s="15"/>
      <c r="AE178" s="86"/>
      <c r="AF178" s="87"/>
      <c r="AG178" s="87"/>
    </row>
    <row r="179" spans="2:33" ht="14.25" x14ac:dyDescent="0.2">
      <c r="B179" s="118" t="s">
        <v>72</v>
      </c>
      <c r="C179" s="119"/>
      <c r="D179" s="119"/>
      <c r="E179" s="119"/>
      <c r="F179" s="114">
        <v>0</v>
      </c>
      <c r="G179" s="114"/>
      <c r="H179" s="114">
        <v>0</v>
      </c>
      <c r="I179" s="114"/>
      <c r="J179" s="114">
        <v>0</v>
      </c>
      <c r="K179" s="114"/>
      <c r="L179" s="114"/>
      <c r="M179" s="114"/>
      <c r="N179" s="114">
        <v>0</v>
      </c>
      <c r="O179" s="114"/>
      <c r="P179" s="114">
        <v>0</v>
      </c>
      <c r="Q179" s="114"/>
      <c r="R179" s="114">
        <v>0</v>
      </c>
      <c r="S179" s="114"/>
      <c r="T179" s="114">
        <v>0</v>
      </c>
      <c r="U179" s="114"/>
      <c r="V179" s="114">
        <v>0</v>
      </c>
      <c r="W179" s="114"/>
      <c r="X179" s="109">
        <v>0</v>
      </c>
      <c r="Y179" s="109"/>
      <c r="Z179" s="109"/>
      <c r="AA179" s="109"/>
      <c r="AB179" s="109"/>
      <c r="AC179" s="110"/>
      <c r="AD179" s="15"/>
      <c r="AE179" s="86"/>
      <c r="AF179" s="87"/>
      <c r="AG179" s="87"/>
    </row>
    <row r="180" spans="2:33" ht="15.75" thickBot="1" x14ac:dyDescent="0.3">
      <c r="B180" s="165" t="s">
        <v>73</v>
      </c>
      <c r="C180" s="166"/>
      <c r="D180" s="166"/>
      <c r="E180" s="166"/>
      <c r="F180" s="120">
        <v>1372</v>
      </c>
      <c r="G180" s="120"/>
      <c r="H180" s="120">
        <v>2694</v>
      </c>
      <c r="I180" s="120"/>
      <c r="J180" s="120">
        <v>2678</v>
      </c>
      <c r="K180" s="120"/>
      <c r="L180" s="120">
        <v>3133</v>
      </c>
      <c r="M180" s="120"/>
      <c r="N180" s="120">
        <v>1684</v>
      </c>
      <c r="O180" s="120"/>
      <c r="P180" s="120">
        <v>2065</v>
      </c>
      <c r="Q180" s="120"/>
      <c r="R180" s="120">
        <v>3177</v>
      </c>
      <c r="S180" s="120"/>
      <c r="T180" s="120">
        <v>3071</v>
      </c>
      <c r="U180" s="120"/>
      <c r="V180" s="120">
        <v>2120</v>
      </c>
      <c r="W180" s="120"/>
      <c r="X180" s="132">
        <v>2030</v>
      </c>
      <c r="Y180" s="132"/>
      <c r="Z180" s="132"/>
      <c r="AA180" s="132"/>
      <c r="AB180" s="132"/>
      <c r="AC180" s="167"/>
      <c r="AD180" s="15"/>
      <c r="AE180" s="86"/>
      <c r="AF180" s="87"/>
      <c r="AG180" s="90"/>
    </row>
    <row r="181" spans="2:33" ht="15.75" thickBot="1" x14ac:dyDescent="0.3">
      <c r="B181" s="123" t="s">
        <v>40</v>
      </c>
      <c r="C181" s="124"/>
      <c r="D181" s="124"/>
      <c r="E181" s="124"/>
      <c r="F181" s="126">
        <f>SUM(F173:F180)</f>
        <v>1868</v>
      </c>
      <c r="G181" s="127"/>
      <c r="H181" s="123">
        <f>SUM(H173:H180)</f>
        <v>3355</v>
      </c>
      <c r="I181" s="125"/>
      <c r="J181" s="124">
        <f>SUM(J173:J180)</f>
        <v>3407</v>
      </c>
      <c r="K181" s="124"/>
      <c r="L181" s="123">
        <f>SUM(L173:L180)</f>
        <v>4044</v>
      </c>
      <c r="M181" s="125"/>
      <c r="N181" s="124">
        <f>SUM(N173:N180)</f>
        <v>2323</v>
      </c>
      <c r="O181" s="124"/>
      <c r="P181" s="123">
        <f>SUM(P173:P180)</f>
        <v>2721</v>
      </c>
      <c r="Q181" s="125"/>
      <c r="R181" s="123">
        <f>SUM(R173:R180)</f>
        <v>5039</v>
      </c>
      <c r="S181" s="125"/>
      <c r="T181" s="123">
        <f>SUM(T173:T180)</f>
        <v>4094</v>
      </c>
      <c r="U181" s="125"/>
      <c r="V181" s="123">
        <f>SUM(V173:V180)</f>
        <v>2816</v>
      </c>
      <c r="W181" s="125"/>
      <c r="X181" s="123">
        <f>SUM(X173:X180)</f>
        <v>2723</v>
      </c>
      <c r="Y181" s="125"/>
      <c r="Z181" s="123">
        <f>SUM(Z173:Z180)</f>
        <v>0</v>
      </c>
      <c r="AA181" s="125"/>
      <c r="AB181" s="123">
        <f>SUM(AB173:AB180)</f>
        <v>0</v>
      </c>
      <c r="AC181" s="124"/>
      <c r="AD181" s="15"/>
      <c r="AE181" s="89"/>
      <c r="AF181" s="90"/>
      <c r="AG181" s="98"/>
    </row>
    <row r="182" spans="2:33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3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3" x14ac:dyDescent="0.2">
      <c r="AD184" s="15"/>
    </row>
    <row r="185" spans="2:33" ht="13.5" thickBot="1" x14ac:dyDescent="0.25">
      <c r="AD185" s="15"/>
    </row>
    <row r="186" spans="2:33" x14ac:dyDescent="0.2">
      <c r="B186" s="142" t="s">
        <v>74</v>
      </c>
      <c r="C186" s="143"/>
      <c r="D186" s="143"/>
      <c r="E186" s="143"/>
      <c r="F186" s="143"/>
      <c r="G186" s="144"/>
    </row>
    <row r="187" spans="2:33" ht="13.5" thickBot="1" x14ac:dyDescent="0.25">
      <c r="B187" s="145"/>
      <c r="C187" s="146"/>
      <c r="D187" s="146"/>
      <c r="E187" s="146"/>
      <c r="F187" s="146"/>
      <c r="G187" s="147"/>
    </row>
    <row r="188" spans="2:33" ht="13.5" thickBot="1" x14ac:dyDescent="0.25">
      <c r="B188" s="148" t="s">
        <v>59</v>
      </c>
      <c r="C188" s="149"/>
      <c r="D188" s="149"/>
      <c r="E188" s="149"/>
      <c r="F188" s="130" t="s">
        <v>43</v>
      </c>
      <c r="G188" s="131"/>
      <c r="H188" s="3"/>
    </row>
    <row r="189" spans="2:33" x14ac:dyDescent="0.2">
      <c r="B189" s="150" t="s">
        <v>144</v>
      </c>
      <c r="C189" s="151"/>
      <c r="D189" s="151"/>
      <c r="E189" s="151"/>
      <c r="F189" s="121">
        <f>SUM(F173:AC173)</f>
        <v>53</v>
      </c>
      <c r="G189" s="122"/>
    </row>
    <row r="190" spans="2:33" x14ac:dyDescent="0.2">
      <c r="B190" s="118" t="s">
        <v>70</v>
      </c>
      <c r="C190" s="113"/>
      <c r="D190" s="113"/>
      <c r="E190" s="113"/>
      <c r="F190" s="121">
        <f t="shared" ref="F190:F196" si="16">SUM(F174:AC174)</f>
        <v>2</v>
      </c>
      <c r="G190" s="122"/>
    </row>
    <row r="191" spans="2:33" x14ac:dyDescent="0.2">
      <c r="B191" s="118" t="s">
        <v>71</v>
      </c>
      <c r="C191" s="113"/>
      <c r="D191" s="113"/>
      <c r="E191" s="113"/>
      <c r="F191" s="121">
        <f t="shared" si="16"/>
        <v>0</v>
      </c>
      <c r="G191" s="122"/>
    </row>
    <row r="192" spans="2:33" x14ac:dyDescent="0.2">
      <c r="B192" s="112" t="s">
        <v>140</v>
      </c>
      <c r="C192" s="113"/>
      <c r="D192" s="113"/>
      <c r="E192" s="113"/>
      <c r="F192" s="121">
        <f t="shared" si="16"/>
        <v>7843</v>
      </c>
      <c r="G192" s="122"/>
    </row>
    <row r="193" spans="2:37" x14ac:dyDescent="0.2">
      <c r="B193" s="112" t="s">
        <v>141</v>
      </c>
      <c r="C193" s="113"/>
      <c r="D193" s="113"/>
      <c r="E193" s="113"/>
      <c r="F193" s="121">
        <f t="shared" si="16"/>
        <v>90</v>
      </c>
      <c r="G193" s="122"/>
    </row>
    <row r="194" spans="2:37" x14ac:dyDescent="0.2">
      <c r="B194" s="112" t="s">
        <v>142</v>
      </c>
      <c r="C194" s="113"/>
      <c r="D194" s="113"/>
      <c r="E194" s="113"/>
      <c r="F194" s="121">
        <f t="shared" si="16"/>
        <v>378</v>
      </c>
      <c r="G194" s="122"/>
    </row>
    <row r="195" spans="2:37" x14ac:dyDescent="0.2">
      <c r="B195" s="118" t="s">
        <v>72</v>
      </c>
      <c r="C195" s="119"/>
      <c r="D195" s="119"/>
      <c r="E195" s="119"/>
      <c r="F195" s="121">
        <f t="shared" si="16"/>
        <v>0</v>
      </c>
      <c r="G195" s="122"/>
    </row>
    <row r="196" spans="2:37" ht="13.5" thickBot="1" x14ac:dyDescent="0.25">
      <c r="B196" s="116" t="s">
        <v>73</v>
      </c>
      <c r="C196" s="117"/>
      <c r="D196" s="117"/>
      <c r="E196" s="117"/>
      <c r="F196" s="121">
        <f t="shared" si="16"/>
        <v>24024</v>
      </c>
      <c r="G196" s="122"/>
    </row>
    <row r="197" spans="2:37" ht="13.5" thickBot="1" x14ac:dyDescent="0.25">
      <c r="B197" s="123" t="s">
        <v>40</v>
      </c>
      <c r="C197" s="124"/>
      <c r="D197" s="124"/>
      <c r="E197" s="124"/>
      <c r="F197" s="123">
        <f>SUM(F189:F196)</f>
        <v>32390</v>
      </c>
      <c r="G197" s="125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87" t="s">
        <v>64</v>
      </c>
      <c r="C204" s="188"/>
      <c r="D204" s="188"/>
      <c r="E204" s="188"/>
      <c r="F204" s="188"/>
      <c r="G204" s="188"/>
      <c r="H204" s="188"/>
      <c r="I204" s="188"/>
      <c r="J204" s="188"/>
      <c r="K204" s="188"/>
      <c r="L204" s="188"/>
      <c r="M204" s="188"/>
      <c r="N204" s="188"/>
      <c r="O204" s="188"/>
      <c r="P204" s="188"/>
      <c r="Q204" s="188"/>
      <c r="R204" s="188"/>
      <c r="S204" s="188"/>
      <c r="T204" s="188"/>
      <c r="U204" s="188"/>
      <c r="V204" s="188"/>
      <c r="W204" s="188"/>
      <c r="X204" s="188"/>
      <c r="Y204" s="188"/>
      <c r="Z204" s="188"/>
      <c r="AA204" s="188"/>
      <c r="AB204" s="188"/>
      <c r="AC204" s="189"/>
    </row>
    <row r="205" spans="2:37" ht="8.25" customHeight="1" thickBot="1" x14ac:dyDescent="0.25">
      <c r="B205" s="190"/>
      <c r="C205" s="191"/>
      <c r="D205" s="191"/>
      <c r="E205" s="191"/>
      <c r="F205" s="191"/>
      <c r="G205" s="191"/>
      <c r="H205" s="191"/>
      <c r="I205" s="191"/>
      <c r="J205" s="191"/>
      <c r="K205" s="191"/>
      <c r="L205" s="191"/>
      <c r="M205" s="191"/>
      <c r="N205" s="191"/>
      <c r="O205" s="191"/>
      <c r="P205" s="191"/>
      <c r="Q205" s="191"/>
      <c r="R205" s="191"/>
      <c r="S205" s="191"/>
      <c r="T205" s="191"/>
      <c r="U205" s="191"/>
      <c r="V205" s="191"/>
      <c r="W205" s="191"/>
      <c r="X205" s="191"/>
      <c r="Y205" s="191"/>
      <c r="Z205" s="191"/>
      <c r="AA205" s="191"/>
      <c r="AB205" s="191"/>
      <c r="AC205" s="192"/>
    </row>
    <row r="206" spans="2:37" ht="13.5" customHeight="1" x14ac:dyDescent="0.2">
      <c r="B206" s="245" t="s">
        <v>59</v>
      </c>
      <c r="C206" s="246"/>
      <c r="D206" s="246"/>
      <c r="E206" s="247"/>
      <c r="F206" s="133" t="s">
        <v>14</v>
      </c>
      <c r="G206" s="134"/>
      <c r="H206" s="134" t="s">
        <v>15</v>
      </c>
      <c r="I206" s="134"/>
      <c r="J206" s="134" t="s">
        <v>16</v>
      </c>
      <c r="K206" s="134"/>
      <c r="L206" s="134" t="s">
        <v>17</v>
      </c>
      <c r="M206" s="134"/>
      <c r="N206" s="134" t="s">
        <v>18</v>
      </c>
      <c r="O206" s="134"/>
      <c r="P206" s="134" t="s">
        <v>19</v>
      </c>
      <c r="Q206" s="134"/>
      <c r="R206" s="134" t="s">
        <v>20</v>
      </c>
      <c r="S206" s="134"/>
      <c r="T206" s="248" t="s">
        <v>21</v>
      </c>
      <c r="U206" s="223"/>
      <c r="V206" s="134" t="s">
        <v>22</v>
      </c>
      <c r="W206" s="134"/>
      <c r="X206" s="134" t="s">
        <v>23</v>
      </c>
      <c r="Y206" s="134"/>
      <c r="Z206" s="134" t="s">
        <v>24</v>
      </c>
      <c r="AA206" s="134"/>
      <c r="AB206" s="134" t="s">
        <v>25</v>
      </c>
      <c r="AC206" s="248"/>
      <c r="AD206" s="91"/>
      <c r="AE206" s="99"/>
      <c r="AF206" s="99"/>
      <c r="AG206" s="99"/>
      <c r="AH206" s="99"/>
      <c r="AI206" s="99"/>
      <c r="AJ206" s="99"/>
      <c r="AK206" s="99"/>
    </row>
    <row r="207" spans="2:37" ht="12.75" customHeight="1" x14ac:dyDescent="0.25">
      <c r="B207" s="104" t="s">
        <v>80</v>
      </c>
      <c r="C207" s="104" t="s">
        <v>94</v>
      </c>
      <c r="D207" s="104" t="s">
        <v>94</v>
      </c>
      <c r="E207" s="104" t="s">
        <v>94</v>
      </c>
      <c r="F207" s="129">
        <v>37</v>
      </c>
      <c r="G207" s="129"/>
      <c r="H207" s="129">
        <v>77</v>
      </c>
      <c r="I207" s="129"/>
      <c r="J207" s="129">
        <v>74</v>
      </c>
      <c r="K207" s="129"/>
      <c r="L207" s="129">
        <v>1041</v>
      </c>
      <c r="M207" s="129"/>
      <c r="N207" s="129">
        <v>123</v>
      </c>
      <c r="O207" s="129"/>
      <c r="P207" s="129">
        <v>61</v>
      </c>
      <c r="Q207" s="129"/>
      <c r="R207" s="129">
        <v>1158</v>
      </c>
      <c r="S207" s="129"/>
      <c r="T207" s="115">
        <v>107</v>
      </c>
      <c r="U207" s="115"/>
      <c r="V207" s="115">
        <v>108</v>
      </c>
      <c r="W207" s="115"/>
      <c r="X207" s="249">
        <v>91</v>
      </c>
      <c r="Y207" s="250"/>
      <c r="Z207" s="115"/>
      <c r="AA207" s="115"/>
      <c r="AB207" s="115"/>
      <c r="AC207" s="249"/>
      <c r="AD207" s="91"/>
      <c r="AE207" s="101"/>
      <c r="AF207" s="92"/>
      <c r="AH207" s="92"/>
      <c r="AI207" s="92"/>
      <c r="AJ207" s="92"/>
      <c r="AK207" s="93"/>
    </row>
    <row r="208" spans="2:37" ht="17.25" customHeight="1" x14ac:dyDescent="0.25">
      <c r="B208" s="229" t="s">
        <v>77</v>
      </c>
      <c r="C208" s="229" t="s">
        <v>95</v>
      </c>
      <c r="D208" s="229" t="s">
        <v>95</v>
      </c>
      <c r="E208" s="229" t="s">
        <v>95</v>
      </c>
      <c r="F208" s="129">
        <v>49</v>
      </c>
      <c r="G208" s="129"/>
      <c r="H208" s="129">
        <v>57</v>
      </c>
      <c r="I208" s="129"/>
      <c r="J208" s="129">
        <v>112</v>
      </c>
      <c r="K208" s="129"/>
      <c r="L208" s="129">
        <v>91</v>
      </c>
      <c r="M208" s="129"/>
      <c r="N208" s="129">
        <v>209</v>
      </c>
      <c r="O208" s="129"/>
      <c r="P208" s="129">
        <v>249</v>
      </c>
      <c r="Q208" s="129"/>
      <c r="R208" s="129">
        <v>1040</v>
      </c>
      <c r="S208" s="129"/>
      <c r="T208" s="115">
        <v>407</v>
      </c>
      <c r="U208" s="115"/>
      <c r="V208" s="115">
        <v>116</v>
      </c>
      <c r="W208" s="115"/>
      <c r="X208" s="249">
        <v>111</v>
      </c>
      <c r="Y208" s="250"/>
      <c r="Z208" s="115"/>
      <c r="AA208" s="115"/>
      <c r="AB208" s="115"/>
      <c r="AC208" s="249"/>
      <c r="AD208" s="91"/>
      <c r="AE208" s="102"/>
      <c r="AF208" s="92"/>
      <c r="AH208" s="92"/>
      <c r="AI208" s="92"/>
      <c r="AJ208" s="92"/>
      <c r="AK208" s="94"/>
    </row>
    <row r="209" spans="2:37" ht="14.25" customHeight="1" x14ac:dyDescent="0.2">
      <c r="B209" s="104" t="s">
        <v>96</v>
      </c>
      <c r="C209" s="104" t="s">
        <v>97</v>
      </c>
      <c r="D209" s="104" t="s">
        <v>97</v>
      </c>
      <c r="E209" s="104" t="s">
        <v>97</v>
      </c>
      <c r="F209" s="129">
        <v>104</v>
      </c>
      <c r="G209" s="129"/>
      <c r="H209" s="129">
        <v>219</v>
      </c>
      <c r="I209" s="129"/>
      <c r="J209" s="129">
        <v>231</v>
      </c>
      <c r="K209" s="129"/>
      <c r="L209" s="129">
        <v>180</v>
      </c>
      <c r="M209" s="129"/>
      <c r="N209" s="129">
        <v>195</v>
      </c>
      <c r="O209" s="129"/>
      <c r="P209" s="129">
        <v>222</v>
      </c>
      <c r="Q209" s="129"/>
      <c r="R209" s="129">
        <v>237</v>
      </c>
      <c r="S209" s="129"/>
      <c r="T209" s="115">
        <v>284</v>
      </c>
      <c r="U209" s="115"/>
      <c r="V209" s="115">
        <v>232</v>
      </c>
      <c r="W209" s="115"/>
      <c r="X209" s="249">
        <v>242</v>
      </c>
      <c r="Y209" s="250"/>
      <c r="Z209" s="115"/>
      <c r="AA209" s="115"/>
      <c r="AB209" s="115"/>
      <c r="AC209" s="249"/>
      <c r="AD209" s="91"/>
      <c r="AE209" s="101"/>
      <c r="AF209" s="92"/>
      <c r="AH209" s="92"/>
      <c r="AI209" s="92"/>
      <c r="AJ209" s="92"/>
      <c r="AK209" s="94"/>
    </row>
    <row r="210" spans="2:37" ht="12.75" customHeight="1" x14ac:dyDescent="0.2">
      <c r="B210" s="104" t="s">
        <v>98</v>
      </c>
      <c r="C210" s="104" t="s">
        <v>99</v>
      </c>
      <c r="D210" s="104" t="s">
        <v>99</v>
      </c>
      <c r="E210" s="104" t="s">
        <v>99</v>
      </c>
      <c r="F210" s="129">
        <v>170</v>
      </c>
      <c r="G210" s="129"/>
      <c r="H210" s="129">
        <v>264</v>
      </c>
      <c r="I210" s="129"/>
      <c r="J210" s="129">
        <v>460</v>
      </c>
      <c r="K210" s="129"/>
      <c r="L210" s="129">
        <v>317</v>
      </c>
      <c r="M210" s="129"/>
      <c r="N210" s="129">
        <v>196</v>
      </c>
      <c r="O210" s="129"/>
      <c r="P210" s="129">
        <v>253</v>
      </c>
      <c r="Q210" s="129"/>
      <c r="R210" s="129">
        <v>341</v>
      </c>
      <c r="S210" s="129"/>
      <c r="T210" s="115">
        <v>289</v>
      </c>
      <c r="U210" s="115"/>
      <c r="V210" s="115">
        <v>217</v>
      </c>
      <c r="W210" s="115"/>
      <c r="X210" s="249">
        <v>214</v>
      </c>
      <c r="Y210" s="250"/>
      <c r="Z210" s="115"/>
      <c r="AA210" s="115"/>
      <c r="AB210" s="115"/>
      <c r="AC210" s="249"/>
      <c r="AD210" s="91"/>
      <c r="AE210" s="101"/>
      <c r="AF210" s="92"/>
      <c r="AH210" s="92"/>
      <c r="AI210" s="92"/>
      <c r="AJ210" s="92"/>
      <c r="AK210" s="94"/>
    </row>
    <row r="211" spans="2:37" ht="12.75" customHeight="1" x14ac:dyDescent="0.2">
      <c r="B211" s="208" t="s">
        <v>100</v>
      </c>
      <c r="C211" s="208" t="s">
        <v>101</v>
      </c>
      <c r="D211" s="208" t="s">
        <v>101</v>
      </c>
      <c r="E211" s="208" t="s">
        <v>101</v>
      </c>
      <c r="F211" s="129">
        <v>33</v>
      </c>
      <c r="G211" s="129"/>
      <c r="H211" s="129">
        <v>131</v>
      </c>
      <c r="I211" s="129"/>
      <c r="J211" s="129">
        <v>74</v>
      </c>
      <c r="K211" s="129"/>
      <c r="L211" s="129">
        <v>46</v>
      </c>
      <c r="M211" s="129"/>
      <c r="N211" s="129">
        <v>23</v>
      </c>
      <c r="O211" s="129"/>
      <c r="P211" s="129">
        <v>33</v>
      </c>
      <c r="Q211" s="129"/>
      <c r="R211" s="129">
        <v>67</v>
      </c>
      <c r="S211" s="129"/>
      <c r="T211" s="115">
        <v>152</v>
      </c>
      <c r="U211" s="115"/>
      <c r="V211" s="115">
        <v>41</v>
      </c>
      <c r="W211" s="115"/>
      <c r="X211" s="249">
        <v>56</v>
      </c>
      <c r="Y211" s="250"/>
      <c r="Z211" s="115"/>
      <c r="AA211" s="115"/>
      <c r="AB211" s="115"/>
      <c r="AC211" s="249"/>
      <c r="AD211" s="91"/>
      <c r="AE211" s="101"/>
      <c r="AF211" s="92"/>
      <c r="AH211" s="92"/>
      <c r="AI211" s="92"/>
      <c r="AJ211" s="92"/>
      <c r="AK211" s="94"/>
    </row>
    <row r="212" spans="2:37" ht="12.75" customHeight="1" x14ac:dyDescent="0.2">
      <c r="B212" s="208" t="s">
        <v>102</v>
      </c>
      <c r="C212" s="208" t="s">
        <v>103</v>
      </c>
      <c r="D212" s="208" t="s">
        <v>103</v>
      </c>
      <c r="E212" s="208" t="s">
        <v>103</v>
      </c>
      <c r="F212" s="129">
        <v>26</v>
      </c>
      <c r="G212" s="129"/>
      <c r="H212" s="129">
        <v>130</v>
      </c>
      <c r="I212" s="129"/>
      <c r="J212" s="129">
        <v>97</v>
      </c>
      <c r="K212" s="129"/>
      <c r="L212" s="129">
        <v>40</v>
      </c>
      <c r="M212" s="129"/>
      <c r="N212" s="129">
        <v>26</v>
      </c>
      <c r="O212" s="129"/>
      <c r="P212" s="129">
        <v>36</v>
      </c>
      <c r="Q212" s="129"/>
      <c r="R212" s="129">
        <v>76</v>
      </c>
      <c r="S212" s="129"/>
      <c r="T212" s="115">
        <v>325</v>
      </c>
      <c r="U212" s="115"/>
      <c r="V212" s="115">
        <v>70</v>
      </c>
      <c r="W212" s="115"/>
      <c r="X212" s="249">
        <v>50</v>
      </c>
      <c r="Y212" s="250"/>
      <c r="Z212" s="115"/>
      <c r="AA212" s="115"/>
      <c r="AB212" s="115"/>
      <c r="AC212" s="249"/>
      <c r="AD212" s="91"/>
      <c r="AE212" s="101"/>
      <c r="AF212" s="92"/>
      <c r="AH212" s="92"/>
      <c r="AI212" s="92"/>
      <c r="AJ212" s="92"/>
      <c r="AK212" s="94"/>
    </row>
    <row r="213" spans="2:37" ht="12.75" customHeight="1" x14ac:dyDescent="0.2">
      <c r="B213" s="208" t="s">
        <v>104</v>
      </c>
      <c r="C213" s="208" t="s">
        <v>105</v>
      </c>
      <c r="D213" s="208" t="s">
        <v>105</v>
      </c>
      <c r="E213" s="208" t="s">
        <v>105</v>
      </c>
      <c r="F213" s="129">
        <v>0</v>
      </c>
      <c r="G213" s="129"/>
      <c r="H213" s="129">
        <v>0</v>
      </c>
      <c r="I213" s="129"/>
      <c r="J213" s="129">
        <v>1</v>
      </c>
      <c r="K213" s="129"/>
      <c r="L213" s="129">
        <v>0</v>
      </c>
      <c r="M213" s="129"/>
      <c r="N213" s="129">
        <v>0</v>
      </c>
      <c r="O213" s="129"/>
      <c r="P213" s="129">
        <v>0</v>
      </c>
      <c r="Q213" s="129"/>
      <c r="R213" s="129">
        <v>0</v>
      </c>
      <c r="S213" s="129"/>
      <c r="T213" s="115">
        <v>0</v>
      </c>
      <c r="U213" s="115"/>
      <c r="V213" s="115">
        <v>0</v>
      </c>
      <c r="W213" s="115"/>
      <c r="X213" s="249">
        <v>0</v>
      </c>
      <c r="Y213" s="250"/>
      <c r="Z213" s="115"/>
      <c r="AA213" s="115"/>
      <c r="AB213" s="115"/>
      <c r="AC213" s="249"/>
      <c r="AD213" s="91"/>
      <c r="AE213" s="101"/>
      <c r="AF213" s="92"/>
      <c r="AH213" s="92"/>
      <c r="AI213" s="92"/>
      <c r="AJ213" s="92"/>
      <c r="AK213" s="94"/>
    </row>
    <row r="214" spans="2:37" ht="23.25" customHeight="1" x14ac:dyDescent="0.2">
      <c r="B214" s="208" t="s">
        <v>106</v>
      </c>
      <c r="C214" s="208" t="s">
        <v>107</v>
      </c>
      <c r="D214" s="208" t="s">
        <v>107</v>
      </c>
      <c r="E214" s="208" t="s">
        <v>107</v>
      </c>
      <c r="F214" s="129">
        <v>170</v>
      </c>
      <c r="G214" s="129"/>
      <c r="H214" s="129">
        <v>250</v>
      </c>
      <c r="I214" s="129"/>
      <c r="J214" s="129">
        <v>413</v>
      </c>
      <c r="K214" s="129"/>
      <c r="L214" s="129">
        <v>736</v>
      </c>
      <c r="M214" s="129"/>
      <c r="N214" s="129">
        <v>375</v>
      </c>
      <c r="O214" s="129"/>
      <c r="P214" s="129">
        <v>492</v>
      </c>
      <c r="Q214" s="129"/>
      <c r="R214" s="129">
        <v>492</v>
      </c>
      <c r="S214" s="129"/>
      <c r="T214" s="115">
        <v>419</v>
      </c>
      <c r="U214" s="115"/>
      <c r="V214" s="115">
        <v>327</v>
      </c>
      <c r="W214" s="115"/>
      <c r="X214" s="249">
        <v>172</v>
      </c>
      <c r="Y214" s="250"/>
      <c r="Z214" s="115"/>
      <c r="AA214" s="115"/>
      <c r="AB214" s="115"/>
      <c r="AC214" s="249"/>
      <c r="AD214" s="91"/>
      <c r="AE214" s="101"/>
      <c r="AF214" s="92"/>
      <c r="AH214" s="92"/>
      <c r="AI214" s="92"/>
      <c r="AJ214" s="92"/>
      <c r="AK214" s="94"/>
    </row>
    <row r="215" spans="2:37" ht="27" customHeight="1" x14ac:dyDescent="0.2">
      <c r="B215" s="207" t="s">
        <v>78</v>
      </c>
      <c r="C215" s="104" t="s">
        <v>108</v>
      </c>
      <c r="D215" s="104" t="s">
        <v>108</v>
      </c>
      <c r="E215" s="104" t="s">
        <v>108</v>
      </c>
      <c r="F215" s="129">
        <v>3</v>
      </c>
      <c r="G215" s="129"/>
      <c r="H215" s="129">
        <v>3</v>
      </c>
      <c r="I215" s="129"/>
      <c r="J215" s="129">
        <v>206</v>
      </c>
      <c r="K215" s="129"/>
      <c r="L215" s="129">
        <v>45</v>
      </c>
      <c r="M215" s="129"/>
      <c r="N215" s="129">
        <v>23</v>
      </c>
      <c r="O215" s="129"/>
      <c r="P215" s="129">
        <v>26</v>
      </c>
      <c r="Q215" s="129"/>
      <c r="R215" s="129">
        <v>22</v>
      </c>
      <c r="S215" s="129"/>
      <c r="T215" s="115">
        <v>26</v>
      </c>
      <c r="U215" s="115"/>
      <c r="V215" s="115">
        <v>18</v>
      </c>
      <c r="W215" s="115"/>
      <c r="X215" s="249">
        <v>11</v>
      </c>
      <c r="Y215" s="250"/>
      <c r="Z215" s="115"/>
      <c r="AA215" s="115"/>
      <c r="AB215" s="115"/>
      <c r="AC215" s="249"/>
      <c r="AD215" s="91"/>
      <c r="AE215" s="101"/>
      <c r="AF215" s="92"/>
      <c r="AH215" s="92"/>
      <c r="AI215" s="92"/>
      <c r="AJ215" s="92"/>
      <c r="AK215" s="94"/>
    </row>
    <row r="216" spans="2:37" ht="12.75" customHeight="1" x14ac:dyDescent="0.2">
      <c r="B216" s="104" t="s">
        <v>109</v>
      </c>
      <c r="C216" s="104" t="s">
        <v>110</v>
      </c>
      <c r="D216" s="104" t="s">
        <v>110</v>
      </c>
      <c r="E216" s="104" t="s">
        <v>110</v>
      </c>
      <c r="F216" s="129">
        <v>5</v>
      </c>
      <c r="G216" s="129"/>
      <c r="H216" s="129">
        <v>6</v>
      </c>
      <c r="I216" s="129"/>
      <c r="J216" s="129">
        <v>0</v>
      </c>
      <c r="K216" s="129"/>
      <c r="L216" s="129">
        <v>2</v>
      </c>
      <c r="M216" s="129"/>
      <c r="N216" s="129">
        <v>1</v>
      </c>
      <c r="O216" s="129"/>
      <c r="P216" s="129">
        <v>3</v>
      </c>
      <c r="Q216" s="129"/>
      <c r="R216" s="129">
        <v>0</v>
      </c>
      <c r="S216" s="129"/>
      <c r="T216" s="115">
        <v>2</v>
      </c>
      <c r="U216" s="115"/>
      <c r="V216" s="115">
        <v>6</v>
      </c>
      <c r="W216" s="115"/>
      <c r="X216" s="249">
        <v>7</v>
      </c>
      <c r="Y216" s="250"/>
      <c r="Z216" s="115"/>
      <c r="AA216" s="115"/>
      <c r="AB216" s="115"/>
      <c r="AC216" s="249"/>
      <c r="AD216" s="91"/>
      <c r="AE216" s="101"/>
      <c r="AF216" s="92"/>
      <c r="AH216" s="92"/>
      <c r="AI216" s="92"/>
      <c r="AJ216" s="92"/>
      <c r="AK216" s="94"/>
    </row>
    <row r="217" spans="2:37" ht="12.75" customHeight="1" x14ac:dyDescent="0.2">
      <c r="B217" s="104" t="s">
        <v>111</v>
      </c>
      <c r="C217" s="104" t="s">
        <v>112</v>
      </c>
      <c r="D217" s="104" t="s">
        <v>112</v>
      </c>
      <c r="E217" s="104" t="s">
        <v>112</v>
      </c>
      <c r="F217" s="129">
        <v>48</v>
      </c>
      <c r="G217" s="129"/>
      <c r="H217" s="129">
        <v>77</v>
      </c>
      <c r="I217" s="129"/>
      <c r="J217" s="129">
        <v>52</v>
      </c>
      <c r="K217" s="129"/>
      <c r="L217" s="129">
        <v>69</v>
      </c>
      <c r="M217" s="129"/>
      <c r="N217" s="129">
        <v>49</v>
      </c>
      <c r="O217" s="129"/>
      <c r="P217" s="129">
        <v>45</v>
      </c>
      <c r="Q217" s="129"/>
      <c r="R217" s="129">
        <v>57</v>
      </c>
      <c r="S217" s="129"/>
      <c r="T217" s="115">
        <v>71</v>
      </c>
      <c r="U217" s="115"/>
      <c r="V217" s="115">
        <v>49</v>
      </c>
      <c r="W217" s="115"/>
      <c r="X217" s="249">
        <v>55</v>
      </c>
      <c r="Y217" s="250"/>
      <c r="Z217" s="115"/>
      <c r="AA217" s="115"/>
      <c r="AB217" s="115"/>
      <c r="AC217" s="249"/>
      <c r="AD217" s="91"/>
      <c r="AE217" s="101"/>
      <c r="AF217" s="92"/>
      <c r="AH217" s="92"/>
      <c r="AI217" s="92"/>
      <c r="AJ217" s="92"/>
      <c r="AK217" s="94"/>
    </row>
    <row r="218" spans="2:37" ht="12.75" customHeight="1" x14ac:dyDescent="0.2">
      <c r="B218" s="104" t="s">
        <v>113</v>
      </c>
      <c r="C218" s="104" t="s">
        <v>114</v>
      </c>
      <c r="D218" s="104" t="s">
        <v>114</v>
      </c>
      <c r="E218" s="104" t="s">
        <v>114</v>
      </c>
      <c r="F218" s="129">
        <v>14</v>
      </c>
      <c r="G218" s="129"/>
      <c r="H218" s="129">
        <v>30</v>
      </c>
      <c r="I218" s="129"/>
      <c r="J218" s="129">
        <v>44</v>
      </c>
      <c r="K218" s="129"/>
      <c r="L218" s="129">
        <v>193</v>
      </c>
      <c r="M218" s="129"/>
      <c r="N218" s="129">
        <v>38</v>
      </c>
      <c r="O218" s="129"/>
      <c r="P218" s="129">
        <v>39</v>
      </c>
      <c r="Q218" s="129"/>
      <c r="R218" s="129">
        <v>41</v>
      </c>
      <c r="S218" s="129"/>
      <c r="T218" s="115">
        <v>47</v>
      </c>
      <c r="U218" s="115"/>
      <c r="V218" s="115">
        <v>25</v>
      </c>
      <c r="W218" s="115"/>
      <c r="X218" s="249">
        <v>17</v>
      </c>
      <c r="Y218" s="250"/>
      <c r="Z218" s="115"/>
      <c r="AA218" s="115"/>
      <c r="AB218" s="115"/>
      <c r="AC218" s="249"/>
      <c r="AD218" s="91"/>
      <c r="AE218" s="101"/>
      <c r="AF218" s="92"/>
      <c r="AH218" s="92"/>
      <c r="AI218" s="92"/>
      <c r="AJ218" s="92"/>
      <c r="AK218" s="94"/>
    </row>
    <row r="219" spans="2:37" ht="12.75" customHeight="1" x14ac:dyDescent="0.25">
      <c r="B219" s="208" t="s">
        <v>79</v>
      </c>
      <c r="C219" s="208" t="s">
        <v>115</v>
      </c>
      <c r="D219" s="208" t="s">
        <v>115</v>
      </c>
      <c r="E219" s="208" t="s">
        <v>115</v>
      </c>
      <c r="F219" s="129">
        <v>2</v>
      </c>
      <c r="G219" s="129"/>
      <c r="H219" s="129">
        <v>1</v>
      </c>
      <c r="I219" s="129"/>
      <c r="J219" s="129">
        <v>1</v>
      </c>
      <c r="K219" s="129"/>
      <c r="L219" s="129">
        <v>2</v>
      </c>
      <c r="M219" s="129"/>
      <c r="N219" s="129">
        <v>1</v>
      </c>
      <c r="O219" s="129"/>
      <c r="P219" s="129">
        <v>0</v>
      </c>
      <c r="Q219" s="129"/>
      <c r="R219" s="129">
        <v>0</v>
      </c>
      <c r="S219" s="129"/>
      <c r="T219" s="115">
        <v>78</v>
      </c>
      <c r="U219" s="115"/>
      <c r="V219" s="115">
        <v>9</v>
      </c>
      <c r="W219" s="115"/>
      <c r="X219" s="249">
        <v>2</v>
      </c>
      <c r="Y219" s="250"/>
      <c r="Z219" s="115"/>
      <c r="AA219" s="115"/>
      <c r="AB219" s="115"/>
      <c r="AC219" s="249"/>
      <c r="AD219" s="91"/>
      <c r="AE219" s="102"/>
      <c r="AF219" s="92"/>
      <c r="AH219" s="92"/>
      <c r="AI219" s="92"/>
      <c r="AJ219" s="92"/>
      <c r="AK219" s="94"/>
    </row>
    <row r="220" spans="2:37" ht="12.75" customHeight="1" x14ac:dyDescent="0.2">
      <c r="B220" s="104" t="s">
        <v>116</v>
      </c>
      <c r="C220" s="104" t="s">
        <v>117</v>
      </c>
      <c r="D220" s="104" t="s">
        <v>117</v>
      </c>
      <c r="E220" s="104" t="s">
        <v>117</v>
      </c>
      <c r="F220" s="129">
        <v>0</v>
      </c>
      <c r="G220" s="129"/>
      <c r="H220" s="129">
        <v>0</v>
      </c>
      <c r="I220" s="129"/>
      <c r="J220" s="129">
        <v>0</v>
      </c>
      <c r="K220" s="129"/>
      <c r="L220" s="129">
        <v>0</v>
      </c>
      <c r="M220" s="129"/>
      <c r="N220" s="129">
        <v>0</v>
      </c>
      <c r="O220" s="129"/>
      <c r="P220" s="129">
        <v>0</v>
      </c>
      <c r="Q220" s="129"/>
      <c r="R220" s="129">
        <v>0</v>
      </c>
      <c r="S220" s="129"/>
      <c r="T220" s="115">
        <v>0</v>
      </c>
      <c r="U220" s="115"/>
      <c r="V220" s="115">
        <v>0</v>
      </c>
      <c r="W220" s="115"/>
      <c r="X220" s="249">
        <v>0</v>
      </c>
      <c r="Y220" s="250"/>
      <c r="Z220" s="115"/>
      <c r="AA220" s="115"/>
      <c r="AB220" s="115"/>
      <c r="AC220" s="249"/>
      <c r="AD220" s="91"/>
      <c r="AE220" s="101"/>
      <c r="AF220" s="92"/>
      <c r="AH220" s="92"/>
      <c r="AI220" s="92"/>
      <c r="AJ220" s="92"/>
      <c r="AK220" s="94"/>
    </row>
    <row r="221" spans="2:37" ht="12.75" customHeight="1" x14ac:dyDescent="0.2">
      <c r="B221" s="104" t="s">
        <v>60</v>
      </c>
      <c r="C221" s="104" t="s">
        <v>118</v>
      </c>
      <c r="D221" s="104" t="s">
        <v>118</v>
      </c>
      <c r="E221" s="104" t="s">
        <v>118</v>
      </c>
      <c r="F221" s="129">
        <v>36</v>
      </c>
      <c r="G221" s="129"/>
      <c r="H221" s="129">
        <v>48</v>
      </c>
      <c r="I221" s="129"/>
      <c r="J221" s="129">
        <v>52</v>
      </c>
      <c r="K221" s="129"/>
      <c r="L221" s="129">
        <v>43</v>
      </c>
      <c r="M221" s="129"/>
      <c r="N221" s="129">
        <v>54</v>
      </c>
      <c r="O221" s="129"/>
      <c r="P221" s="129">
        <v>30</v>
      </c>
      <c r="Q221" s="129"/>
      <c r="R221" s="129">
        <v>51</v>
      </c>
      <c r="S221" s="129"/>
      <c r="T221" s="115">
        <v>64</v>
      </c>
      <c r="U221" s="115"/>
      <c r="V221" s="115">
        <v>68</v>
      </c>
      <c r="W221" s="115"/>
      <c r="X221" s="249">
        <v>49</v>
      </c>
      <c r="Y221" s="250"/>
      <c r="Z221" s="115"/>
      <c r="AA221" s="115"/>
      <c r="AB221" s="115"/>
      <c r="AC221" s="249"/>
      <c r="AD221" s="91"/>
      <c r="AE221" s="101"/>
      <c r="AF221" s="92"/>
      <c r="AH221" s="92"/>
      <c r="AI221" s="92"/>
      <c r="AJ221" s="92"/>
      <c r="AK221" s="94"/>
    </row>
    <row r="222" spans="2:37" ht="12.75" customHeight="1" x14ac:dyDescent="0.2">
      <c r="B222" s="104" t="s">
        <v>143</v>
      </c>
      <c r="C222" s="104"/>
      <c r="D222" s="104"/>
      <c r="E222" s="104"/>
      <c r="F222" s="111">
        <v>377</v>
      </c>
      <c r="G222" s="111"/>
      <c r="H222" s="111">
        <v>472</v>
      </c>
      <c r="I222" s="111"/>
      <c r="J222" s="111">
        <v>431</v>
      </c>
      <c r="K222" s="111"/>
      <c r="L222" s="111">
        <v>437</v>
      </c>
      <c r="M222" s="111"/>
      <c r="N222" s="111">
        <v>404</v>
      </c>
      <c r="O222" s="111"/>
      <c r="P222" s="111">
        <v>416</v>
      </c>
      <c r="Q222" s="111"/>
      <c r="R222" s="111">
        <v>475</v>
      </c>
      <c r="S222" s="111"/>
      <c r="T222" s="111">
        <v>438</v>
      </c>
      <c r="U222" s="111"/>
      <c r="V222" s="111">
        <v>464</v>
      </c>
      <c r="W222" s="111"/>
      <c r="X222" s="251">
        <v>447</v>
      </c>
      <c r="Y222" s="252"/>
      <c r="Z222" s="111"/>
      <c r="AA222" s="111"/>
      <c r="AB222" s="111"/>
      <c r="AC222" s="251"/>
      <c r="AD222" s="91"/>
      <c r="AE222" s="101"/>
      <c r="AF222" s="92"/>
      <c r="AH222" s="92"/>
      <c r="AI222" s="92"/>
      <c r="AJ222" s="92"/>
      <c r="AK222" s="94"/>
    </row>
    <row r="223" spans="2:37" ht="12.75" customHeight="1" x14ac:dyDescent="0.2">
      <c r="B223" s="208" t="s">
        <v>119</v>
      </c>
      <c r="C223" s="208" t="s">
        <v>120</v>
      </c>
      <c r="D223" s="208" t="s">
        <v>120</v>
      </c>
      <c r="E223" s="208" t="s">
        <v>120</v>
      </c>
      <c r="F223" s="129">
        <v>17</v>
      </c>
      <c r="G223" s="129"/>
      <c r="H223" s="129">
        <v>81</v>
      </c>
      <c r="I223" s="129"/>
      <c r="J223" s="129">
        <v>72</v>
      </c>
      <c r="K223" s="129"/>
      <c r="L223" s="129">
        <v>37</v>
      </c>
      <c r="M223" s="129"/>
      <c r="N223" s="129">
        <v>27</v>
      </c>
      <c r="O223" s="129"/>
      <c r="P223" s="129">
        <v>28</v>
      </c>
      <c r="Q223" s="129"/>
      <c r="R223" s="129">
        <v>40</v>
      </c>
      <c r="S223" s="129"/>
      <c r="T223" s="115">
        <v>66</v>
      </c>
      <c r="U223" s="115"/>
      <c r="V223" s="115">
        <v>47</v>
      </c>
      <c r="W223" s="115"/>
      <c r="X223" s="249">
        <v>260</v>
      </c>
      <c r="Y223" s="250"/>
      <c r="Z223" s="115"/>
      <c r="AA223" s="115"/>
      <c r="AB223" s="115"/>
      <c r="AC223" s="249"/>
      <c r="AD223" s="91"/>
      <c r="AE223" s="101"/>
      <c r="AF223" s="92"/>
      <c r="AH223" s="92"/>
      <c r="AI223" s="92"/>
      <c r="AJ223" s="92"/>
      <c r="AK223" s="94"/>
    </row>
    <row r="224" spans="2:37" ht="23.25" customHeight="1" x14ac:dyDescent="0.2">
      <c r="B224" s="208" t="s">
        <v>121</v>
      </c>
      <c r="C224" s="208" t="s">
        <v>122</v>
      </c>
      <c r="D224" s="208" t="s">
        <v>122</v>
      </c>
      <c r="E224" s="208" t="s">
        <v>122</v>
      </c>
      <c r="F224" s="129">
        <v>108</v>
      </c>
      <c r="G224" s="129"/>
      <c r="H224" s="129">
        <v>130</v>
      </c>
      <c r="I224" s="129"/>
      <c r="J224" s="129">
        <v>293</v>
      </c>
      <c r="K224" s="129"/>
      <c r="L224" s="129">
        <v>254</v>
      </c>
      <c r="M224" s="129"/>
      <c r="N224" s="129">
        <v>152</v>
      </c>
      <c r="O224" s="129"/>
      <c r="P224" s="129">
        <v>311</v>
      </c>
      <c r="Q224" s="129"/>
      <c r="R224" s="129">
        <v>410</v>
      </c>
      <c r="S224" s="129"/>
      <c r="T224" s="115">
        <v>517</v>
      </c>
      <c r="U224" s="115"/>
      <c r="V224" s="115">
        <v>390</v>
      </c>
      <c r="W224" s="115"/>
      <c r="X224" s="249">
        <v>310</v>
      </c>
      <c r="Y224" s="250"/>
      <c r="Z224" s="115"/>
      <c r="AA224" s="115"/>
      <c r="AB224" s="115"/>
      <c r="AC224" s="249"/>
      <c r="AD224" s="91"/>
      <c r="AE224" s="101"/>
      <c r="AF224" s="92"/>
      <c r="AH224" s="92"/>
      <c r="AI224" s="92"/>
      <c r="AJ224" s="92"/>
      <c r="AK224" s="94"/>
    </row>
    <row r="225" spans="2:37" ht="12.75" customHeight="1" x14ac:dyDescent="0.2">
      <c r="B225" s="208" t="s">
        <v>123</v>
      </c>
      <c r="C225" s="208" t="s">
        <v>124</v>
      </c>
      <c r="D225" s="208" t="s">
        <v>124</v>
      </c>
      <c r="E225" s="208" t="s">
        <v>124</v>
      </c>
      <c r="F225" s="129">
        <v>3</v>
      </c>
      <c r="G225" s="129"/>
      <c r="H225" s="129">
        <v>0</v>
      </c>
      <c r="I225" s="129"/>
      <c r="J225" s="129">
        <v>2</v>
      </c>
      <c r="K225" s="129"/>
      <c r="L225" s="129">
        <v>0</v>
      </c>
      <c r="M225" s="129"/>
      <c r="N225" s="129">
        <v>0</v>
      </c>
      <c r="O225" s="129"/>
      <c r="P225" s="129">
        <v>0</v>
      </c>
      <c r="Q225" s="129"/>
      <c r="R225" s="129">
        <v>0</v>
      </c>
      <c r="S225" s="129"/>
      <c r="T225" s="115">
        <v>1</v>
      </c>
      <c r="U225" s="115"/>
      <c r="V225" s="115">
        <v>2</v>
      </c>
      <c r="W225" s="115"/>
      <c r="X225" s="249">
        <v>1</v>
      </c>
      <c r="Y225" s="250"/>
      <c r="Z225" s="115"/>
      <c r="AA225" s="115"/>
      <c r="AB225" s="115"/>
      <c r="AC225" s="249"/>
      <c r="AD225" s="91"/>
      <c r="AE225" s="101"/>
      <c r="AF225" s="92"/>
      <c r="AH225" s="92"/>
      <c r="AI225" s="92"/>
      <c r="AJ225" s="92"/>
      <c r="AK225" s="94"/>
    </row>
    <row r="226" spans="2:37" ht="12.75" customHeight="1" x14ac:dyDescent="0.2">
      <c r="B226" s="208" t="s">
        <v>125</v>
      </c>
      <c r="C226" s="208" t="s">
        <v>126</v>
      </c>
      <c r="D226" s="208" t="s">
        <v>126</v>
      </c>
      <c r="E226" s="208" t="s">
        <v>126</v>
      </c>
      <c r="F226" s="129">
        <v>558</v>
      </c>
      <c r="G226" s="129"/>
      <c r="H226" s="129">
        <v>1273</v>
      </c>
      <c r="I226" s="129"/>
      <c r="J226" s="129">
        <v>697</v>
      </c>
      <c r="K226" s="129"/>
      <c r="L226" s="129">
        <v>453</v>
      </c>
      <c r="M226" s="129"/>
      <c r="N226" s="129">
        <v>352</v>
      </c>
      <c r="O226" s="129"/>
      <c r="P226" s="129">
        <v>406</v>
      </c>
      <c r="Q226" s="129"/>
      <c r="R226" s="129">
        <v>432</v>
      </c>
      <c r="S226" s="129"/>
      <c r="T226" s="115">
        <v>728</v>
      </c>
      <c r="U226" s="115"/>
      <c r="V226" s="115">
        <v>550</v>
      </c>
      <c r="W226" s="115"/>
      <c r="X226" s="249">
        <v>545</v>
      </c>
      <c r="Y226" s="250"/>
      <c r="Z226" s="115"/>
      <c r="AA226" s="115"/>
      <c r="AB226" s="115"/>
      <c r="AC226" s="249"/>
      <c r="AD226" s="91"/>
      <c r="AE226" s="101"/>
      <c r="AF226" s="92"/>
      <c r="AH226" s="92"/>
      <c r="AI226" s="92"/>
      <c r="AJ226" s="92"/>
      <c r="AK226" s="94"/>
    </row>
    <row r="227" spans="2:37" ht="24.75" customHeight="1" x14ac:dyDescent="0.25">
      <c r="B227" s="104" t="s">
        <v>127</v>
      </c>
      <c r="C227" s="104" t="s">
        <v>128</v>
      </c>
      <c r="D227" s="104" t="s">
        <v>128</v>
      </c>
      <c r="E227" s="104" t="s">
        <v>128</v>
      </c>
      <c r="F227" s="129">
        <v>38</v>
      </c>
      <c r="G227" s="129"/>
      <c r="H227" s="129">
        <v>18</v>
      </c>
      <c r="I227" s="129"/>
      <c r="J227" s="129">
        <v>21</v>
      </c>
      <c r="K227" s="129"/>
      <c r="L227" s="129">
        <v>15</v>
      </c>
      <c r="M227" s="129"/>
      <c r="N227" s="129">
        <v>16</v>
      </c>
      <c r="O227" s="129"/>
      <c r="P227" s="129">
        <v>11</v>
      </c>
      <c r="Q227" s="129"/>
      <c r="R227" s="129">
        <v>41</v>
      </c>
      <c r="S227" s="129"/>
      <c r="T227" s="115">
        <v>26</v>
      </c>
      <c r="U227" s="115"/>
      <c r="V227" s="115">
        <v>17</v>
      </c>
      <c r="W227" s="115"/>
      <c r="X227" s="249">
        <v>13</v>
      </c>
      <c r="Y227" s="250"/>
      <c r="Z227" s="115"/>
      <c r="AA227" s="115"/>
      <c r="AB227" s="115"/>
      <c r="AC227" s="249"/>
      <c r="AD227" s="91"/>
      <c r="AE227" s="101"/>
      <c r="AF227" s="92"/>
      <c r="AH227" s="92"/>
      <c r="AI227" s="92"/>
      <c r="AJ227" s="92"/>
      <c r="AK227" s="93"/>
    </row>
    <row r="228" spans="2:37" ht="13.5" customHeight="1" x14ac:dyDescent="0.2">
      <c r="B228" s="208" t="s">
        <v>129</v>
      </c>
      <c r="C228" s="208" t="s">
        <v>130</v>
      </c>
      <c r="D228" s="208" t="s">
        <v>130</v>
      </c>
      <c r="E228" s="208" t="s">
        <v>130</v>
      </c>
      <c r="F228" s="129">
        <v>70</v>
      </c>
      <c r="G228" s="129"/>
      <c r="H228" s="129">
        <v>88</v>
      </c>
      <c r="I228" s="129"/>
      <c r="J228" s="129">
        <v>74</v>
      </c>
      <c r="K228" s="129"/>
      <c r="L228" s="129">
        <v>43</v>
      </c>
      <c r="M228" s="129"/>
      <c r="N228" s="129">
        <v>58</v>
      </c>
      <c r="O228" s="129"/>
      <c r="P228" s="129">
        <v>60</v>
      </c>
      <c r="Q228" s="129"/>
      <c r="R228" s="129">
        <v>59</v>
      </c>
      <c r="S228" s="129"/>
      <c r="T228" s="115">
        <v>47</v>
      </c>
      <c r="U228" s="115"/>
      <c r="V228" s="115">
        <v>60</v>
      </c>
      <c r="W228" s="115"/>
      <c r="X228" s="249">
        <v>70</v>
      </c>
      <c r="Y228" s="250"/>
      <c r="Z228" s="115"/>
      <c r="AA228" s="115"/>
      <c r="AB228" s="115"/>
      <c r="AC228" s="249"/>
      <c r="AD228" s="91"/>
      <c r="AE228" s="101"/>
      <c r="AF228" s="92"/>
      <c r="AH228" s="92"/>
      <c r="AI228" s="92"/>
      <c r="AJ228" s="92"/>
      <c r="AK228" s="94"/>
    </row>
    <row r="229" spans="2:37" ht="15.75" thickBot="1" x14ac:dyDescent="0.3">
      <c r="B229" s="224" t="s">
        <v>40</v>
      </c>
      <c r="C229" s="225"/>
      <c r="D229" s="225"/>
      <c r="E229" s="226"/>
      <c r="F229" s="237">
        <f>SUM(F207:G228)</f>
        <v>1868</v>
      </c>
      <c r="G229" s="238"/>
      <c r="H229" s="237">
        <f t="shared" ref="H229" si="17">SUM(H207:I228)</f>
        <v>3355</v>
      </c>
      <c r="I229" s="238"/>
      <c r="J229" s="237">
        <f t="shared" ref="J229" si="18">SUM(J207:K228)</f>
        <v>3407</v>
      </c>
      <c r="K229" s="238"/>
      <c r="L229" s="237">
        <f t="shared" ref="L229" si="19">SUM(L207:M228)</f>
        <v>4044</v>
      </c>
      <c r="M229" s="238"/>
      <c r="N229" s="237">
        <f t="shared" ref="N229" si="20">SUM(N207:O228)</f>
        <v>2322</v>
      </c>
      <c r="O229" s="238"/>
      <c r="P229" s="237">
        <f t="shared" ref="P229" si="21">SUM(P207:Q228)</f>
        <v>2721</v>
      </c>
      <c r="Q229" s="238"/>
      <c r="R229" s="237">
        <f t="shared" ref="R229" si="22">SUM(R207:S228)</f>
        <v>5039</v>
      </c>
      <c r="S229" s="238"/>
      <c r="T229" s="237">
        <f t="shared" ref="T229" si="23">SUM(T207:U228)</f>
        <v>4094</v>
      </c>
      <c r="U229" s="238"/>
      <c r="V229" s="237">
        <f t="shared" ref="V229" si="24">SUM(V207:W228)</f>
        <v>2816</v>
      </c>
      <c r="W229" s="238"/>
      <c r="X229" s="237">
        <f t="shared" ref="X229" si="25">SUM(X207:Y228)</f>
        <v>2723</v>
      </c>
      <c r="Y229" s="238"/>
      <c r="Z229" s="237">
        <f t="shared" ref="Z229" si="26">SUM(Z207:AA228)</f>
        <v>0</v>
      </c>
      <c r="AA229" s="238"/>
      <c r="AB229" s="237">
        <f t="shared" ref="AB229" si="27">SUM(AB207:AC228)</f>
        <v>0</v>
      </c>
      <c r="AC229" s="238"/>
      <c r="AD229" s="91"/>
      <c r="AE229" s="96"/>
      <c r="AF229" s="95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87" t="s">
        <v>75</v>
      </c>
      <c r="C231" s="188"/>
      <c r="D231" s="188"/>
      <c r="E231" s="188"/>
      <c r="F231" s="188"/>
      <c r="G231" s="188"/>
      <c r="H231" s="189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90"/>
      <c r="C232" s="191"/>
      <c r="D232" s="191"/>
      <c r="E232" s="191"/>
      <c r="F232" s="191"/>
      <c r="G232" s="191"/>
      <c r="H232" s="192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48" t="s">
        <v>59</v>
      </c>
      <c r="C233" s="149"/>
      <c r="D233" s="149"/>
      <c r="E233" s="411"/>
      <c r="F233" s="130" t="s">
        <v>43</v>
      </c>
      <c r="G233" s="415"/>
      <c r="H233" s="131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04" t="s">
        <v>80</v>
      </c>
      <c r="C234" s="104" t="s">
        <v>94</v>
      </c>
      <c r="D234" s="104" t="s">
        <v>94</v>
      </c>
      <c r="E234" s="104" t="s">
        <v>94</v>
      </c>
      <c r="F234" s="416">
        <f>(F207+H207+J207+L207+N207++P207+R207+T207+V207+X207+Z207+AB207)</f>
        <v>2877</v>
      </c>
      <c r="G234" s="417"/>
      <c r="H234" s="418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229" t="s">
        <v>77</v>
      </c>
      <c r="C235" s="229" t="s">
        <v>95</v>
      </c>
      <c r="D235" s="229" t="s">
        <v>95</v>
      </c>
      <c r="E235" s="229" t="s">
        <v>95</v>
      </c>
      <c r="F235" s="209">
        <f>(F208+H208+J208+L208+N208++P208+R208+T208+V208+X208+Z208+AB208)</f>
        <v>2441</v>
      </c>
      <c r="G235" s="210"/>
      <c r="H235" s="21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04" t="s">
        <v>96</v>
      </c>
      <c r="C236" s="104" t="s">
        <v>97</v>
      </c>
      <c r="D236" s="104" t="s">
        <v>97</v>
      </c>
      <c r="E236" s="104" t="s">
        <v>97</v>
      </c>
      <c r="F236" s="209">
        <f>(F209+H209+J209+L209+N209++P209+R209+T209+V209+X209+Z209+AB209)</f>
        <v>2146</v>
      </c>
      <c r="G236" s="210"/>
      <c r="H236" s="21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04" t="s">
        <v>98</v>
      </c>
      <c r="C237" s="104" t="s">
        <v>99</v>
      </c>
      <c r="D237" s="104" t="s">
        <v>99</v>
      </c>
      <c r="E237" s="104" t="s">
        <v>99</v>
      </c>
      <c r="F237" s="209">
        <f t="shared" ref="F237:F247" si="28">(F210+H210+J210+L210+N210+P210+R210+T210+V210+X210+Z210+AB210)</f>
        <v>2721</v>
      </c>
      <c r="G237" s="210"/>
      <c r="H237" s="21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208" t="s">
        <v>100</v>
      </c>
      <c r="C238" s="208" t="s">
        <v>101</v>
      </c>
      <c r="D238" s="208" t="s">
        <v>101</v>
      </c>
      <c r="E238" s="208" t="s">
        <v>101</v>
      </c>
      <c r="F238" s="209">
        <f t="shared" si="28"/>
        <v>656</v>
      </c>
      <c r="G238" s="210"/>
      <c r="H238" s="21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208" t="s">
        <v>102</v>
      </c>
      <c r="C239" s="208" t="s">
        <v>103</v>
      </c>
      <c r="D239" s="208" t="s">
        <v>103</v>
      </c>
      <c r="E239" s="208" t="s">
        <v>103</v>
      </c>
      <c r="F239" s="209">
        <f t="shared" si="28"/>
        <v>876</v>
      </c>
      <c r="G239" s="210"/>
      <c r="H239" s="21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208" t="s">
        <v>104</v>
      </c>
      <c r="C240" s="208" t="s">
        <v>105</v>
      </c>
      <c r="D240" s="208" t="s">
        <v>105</v>
      </c>
      <c r="E240" s="208" t="s">
        <v>105</v>
      </c>
      <c r="F240" s="209">
        <f t="shared" si="28"/>
        <v>1</v>
      </c>
      <c r="G240" s="210"/>
      <c r="H240" s="21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208" t="s">
        <v>106</v>
      </c>
      <c r="C241" s="208" t="s">
        <v>107</v>
      </c>
      <c r="D241" s="208" t="s">
        <v>107</v>
      </c>
      <c r="E241" s="208" t="s">
        <v>107</v>
      </c>
      <c r="F241" s="209">
        <f t="shared" si="28"/>
        <v>3846</v>
      </c>
      <c r="G241" s="210"/>
      <c r="H241" s="21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207" t="s">
        <v>78</v>
      </c>
      <c r="C242" s="104" t="s">
        <v>108</v>
      </c>
      <c r="D242" s="104" t="s">
        <v>108</v>
      </c>
      <c r="E242" s="104" t="s">
        <v>108</v>
      </c>
      <c r="F242" s="209">
        <f t="shared" si="28"/>
        <v>383</v>
      </c>
      <c r="G242" s="210"/>
      <c r="H242" s="21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04" t="s">
        <v>109</v>
      </c>
      <c r="C243" s="104" t="s">
        <v>110</v>
      </c>
      <c r="D243" s="104" t="s">
        <v>110</v>
      </c>
      <c r="E243" s="104" t="s">
        <v>110</v>
      </c>
      <c r="F243" s="209">
        <f t="shared" si="28"/>
        <v>32</v>
      </c>
      <c r="G243" s="210"/>
      <c r="H243" s="21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04" t="s">
        <v>111</v>
      </c>
      <c r="C244" s="104" t="s">
        <v>112</v>
      </c>
      <c r="D244" s="104" t="s">
        <v>112</v>
      </c>
      <c r="E244" s="104" t="s">
        <v>112</v>
      </c>
      <c r="F244" s="209">
        <f t="shared" si="28"/>
        <v>572</v>
      </c>
      <c r="G244" s="210"/>
      <c r="H244" s="21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04" t="s">
        <v>113</v>
      </c>
      <c r="C245" s="104" t="s">
        <v>114</v>
      </c>
      <c r="D245" s="104" t="s">
        <v>114</v>
      </c>
      <c r="E245" s="104" t="s">
        <v>114</v>
      </c>
      <c r="F245" s="209">
        <f t="shared" si="28"/>
        <v>488</v>
      </c>
      <c r="G245" s="210"/>
      <c r="H245" s="21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208" t="s">
        <v>79</v>
      </c>
      <c r="C246" s="208" t="s">
        <v>115</v>
      </c>
      <c r="D246" s="208" t="s">
        <v>115</v>
      </c>
      <c r="E246" s="208" t="s">
        <v>115</v>
      </c>
      <c r="F246" s="209">
        <f t="shared" si="28"/>
        <v>96</v>
      </c>
      <c r="G246" s="210"/>
      <c r="H246" s="21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04" t="s">
        <v>116</v>
      </c>
      <c r="C247" s="104" t="s">
        <v>117</v>
      </c>
      <c r="D247" s="104" t="s">
        <v>117</v>
      </c>
      <c r="E247" s="104" t="s">
        <v>117</v>
      </c>
      <c r="F247" s="209">
        <f t="shared" si="28"/>
        <v>0</v>
      </c>
      <c r="G247" s="210"/>
      <c r="H247" s="21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04" t="s">
        <v>60</v>
      </c>
      <c r="C248" s="104" t="s">
        <v>118</v>
      </c>
      <c r="D248" s="104" t="s">
        <v>118</v>
      </c>
      <c r="E248" s="104" t="s">
        <v>118</v>
      </c>
      <c r="F248" s="209">
        <f t="shared" ref="F248" si="29">(F221+H221+J221+L221+N221+P221+R221+T221+V221+X221+Z221+AB221)</f>
        <v>495</v>
      </c>
      <c r="G248" s="210"/>
      <c r="H248" s="21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04" t="s">
        <v>143</v>
      </c>
      <c r="C249" s="104"/>
      <c r="D249" s="104"/>
      <c r="E249" s="104"/>
      <c r="F249" s="209"/>
      <c r="G249" s="210"/>
      <c r="H249" s="21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208" t="s">
        <v>119</v>
      </c>
      <c r="C250" s="208" t="s">
        <v>120</v>
      </c>
      <c r="D250" s="208" t="s">
        <v>120</v>
      </c>
      <c r="E250" s="208" t="s">
        <v>120</v>
      </c>
      <c r="F250" s="209">
        <f t="shared" ref="F250:F255" si="30">(F223+H223+J223+L223+N223+P223+R223+T223+V223+X223+Z223+AB223)</f>
        <v>675</v>
      </c>
      <c r="G250" s="210"/>
      <c r="H250" s="21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208" t="s">
        <v>121</v>
      </c>
      <c r="C251" s="208" t="s">
        <v>122</v>
      </c>
      <c r="D251" s="208" t="s">
        <v>122</v>
      </c>
      <c r="E251" s="208" t="s">
        <v>122</v>
      </c>
      <c r="F251" s="209">
        <f t="shared" si="30"/>
        <v>2875</v>
      </c>
      <c r="G251" s="210"/>
      <c r="H251" s="21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208" t="s">
        <v>123</v>
      </c>
      <c r="C252" s="208" t="s">
        <v>124</v>
      </c>
      <c r="D252" s="208" t="s">
        <v>124</v>
      </c>
      <c r="E252" s="208" t="s">
        <v>124</v>
      </c>
      <c r="F252" s="209">
        <f t="shared" si="30"/>
        <v>9</v>
      </c>
      <c r="G252" s="210"/>
      <c r="H252" s="21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208" t="s">
        <v>125</v>
      </c>
      <c r="C253" s="208" t="s">
        <v>126</v>
      </c>
      <c r="D253" s="208" t="s">
        <v>126</v>
      </c>
      <c r="E253" s="208" t="s">
        <v>126</v>
      </c>
      <c r="F253" s="209">
        <f t="shared" si="30"/>
        <v>5994</v>
      </c>
      <c r="G253" s="210"/>
      <c r="H253" s="21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04" t="s">
        <v>127</v>
      </c>
      <c r="C254" s="104" t="s">
        <v>128</v>
      </c>
      <c r="D254" s="104" t="s">
        <v>128</v>
      </c>
      <c r="E254" s="104" t="s">
        <v>128</v>
      </c>
      <c r="F254" s="209">
        <f t="shared" si="30"/>
        <v>216</v>
      </c>
      <c r="G254" s="210"/>
      <c r="H254" s="21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208" t="s">
        <v>129</v>
      </c>
      <c r="C255" s="208" t="s">
        <v>130</v>
      </c>
      <c r="D255" s="208" t="s">
        <v>130</v>
      </c>
      <c r="E255" s="208" t="s">
        <v>130</v>
      </c>
      <c r="F255" s="412">
        <f t="shared" si="30"/>
        <v>629</v>
      </c>
      <c r="G255" s="413"/>
      <c r="H255" s="41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231" t="s">
        <v>40</v>
      </c>
      <c r="C256" s="232"/>
      <c r="D256" s="232"/>
      <c r="E256" s="233"/>
      <c r="F256" s="241">
        <f>SUM(F234:F255)</f>
        <v>28028</v>
      </c>
      <c r="G256" s="242"/>
      <c r="H256" s="243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3" ht="7.5" customHeight="1" x14ac:dyDescent="0.2">
      <c r="B258" s="187" t="s">
        <v>61</v>
      </c>
      <c r="C258" s="188"/>
      <c r="D258" s="188"/>
      <c r="E258" s="188"/>
      <c r="F258" s="188"/>
      <c r="G258" s="188"/>
      <c r="H258" s="188"/>
      <c r="I258" s="188"/>
      <c r="J258" s="188"/>
      <c r="K258" s="188"/>
      <c r="L258" s="188"/>
      <c r="M258" s="188"/>
      <c r="N258" s="188"/>
      <c r="O258" s="188"/>
      <c r="P258" s="188"/>
      <c r="Q258" s="188"/>
      <c r="R258" s="188"/>
      <c r="S258" s="188"/>
      <c r="T258" s="188"/>
      <c r="U258" s="188"/>
      <c r="V258" s="188"/>
      <c r="W258" s="188"/>
      <c r="X258" s="188"/>
      <c r="Y258" s="188"/>
      <c r="Z258" s="188"/>
      <c r="AA258" s="188"/>
      <c r="AB258" s="188"/>
      <c r="AC258" s="188"/>
      <c r="AD258" s="91"/>
    </row>
    <row r="259" spans="2:33" ht="6.75" customHeight="1" thickBot="1" x14ac:dyDescent="0.25">
      <c r="B259" s="190"/>
      <c r="C259" s="191"/>
      <c r="D259" s="191"/>
      <c r="E259" s="191"/>
      <c r="F259" s="191"/>
      <c r="G259" s="191"/>
      <c r="H259" s="191"/>
      <c r="I259" s="191"/>
      <c r="J259" s="191"/>
      <c r="K259" s="191"/>
      <c r="L259" s="191"/>
      <c r="M259" s="191"/>
      <c r="N259" s="191"/>
      <c r="O259" s="191"/>
      <c r="P259" s="191"/>
      <c r="Q259" s="191"/>
      <c r="R259" s="191"/>
      <c r="S259" s="191"/>
      <c r="T259" s="191"/>
      <c r="U259" s="191"/>
      <c r="V259" s="191"/>
      <c r="W259" s="191"/>
      <c r="X259" s="191"/>
      <c r="Y259" s="191"/>
      <c r="Z259" s="191"/>
      <c r="AA259" s="191"/>
      <c r="AB259" s="191"/>
      <c r="AC259" s="191"/>
      <c r="AD259" s="91"/>
    </row>
    <row r="260" spans="2:33" ht="15" x14ac:dyDescent="0.2">
      <c r="B260" s="245" t="s">
        <v>59</v>
      </c>
      <c r="C260" s="246"/>
      <c r="D260" s="246"/>
      <c r="E260" s="410"/>
      <c r="F260" s="133" t="s">
        <v>14</v>
      </c>
      <c r="G260" s="244"/>
      <c r="H260" s="223" t="s">
        <v>15</v>
      </c>
      <c r="I260" s="134"/>
      <c r="J260" s="134" t="s">
        <v>16</v>
      </c>
      <c r="K260" s="134"/>
      <c r="L260" s="134" t="s">
        <v>17</v>
      </c>
      <c r="M260" s="134"/>
      <c r="N260" s="134" t="s">
        <v>18</v>
      </c>
      <c r="O260" s="134"/>
      <c r="P260" s="134" t="s">
        <v>19</v>
      </c>
      <c r="Q260" s="134"/>
      <c r="R260" s="134" t="s">
        <v>20</v>
      </c>
      <c r="S260" s="134"/>
      <c r="T260" s="134" t="s">
        <v>21</v>
      </c>
      <c r="U260" s="134"/>
      <c r="V260" s="134" t="s">
        <v>22</v>
      </c>
      <c r="W260" s="134"/>
      <c r="X260" s="134" t="s">
        <v>23</v>
      </c>
      <c r="Y260" s="134"/>
      <c r="Z260" s="134" t="s">
        <v>24</v>
      </c>
      <c r="AA260" s="134"/>
      <c r="AB260" s="134" t="s">
        <v>25</v>
      </c>
      <c r="AC260" s="248"/>
      <c r="AD260" s="91"/>
      <c r="AE260" s="99"/>
      <c r="AF260" s="99"/>
    </row>
    <row r="261" spans="2:33" ht="12.75" customHeight="1" x14ac:dyDescent="0.25">
      <c r="B261" s="234" t="s">
        <v>80</v>
      </c>
      <c r="C261" s="235" t="s">
        <v>94</v>
      </c>
      <c r="D261" s="235" t="s">
        <v>94</v>
      </c>
      <c r="E261" s="236" t="s">
        <v>94</v>
      </c>
      <c r="F261" s="106">
        <v>0.97299999999999998</v>
      </c>
      <c r="G261" s="107"/>
      <c r="H261" s="106">
        <v>0.94810000000000005</v>
      </c>
      <c r="I261" s="107"/>
      <c r="J261" s="106">
        <v>0.93240000000000001</v>
      </c>
      <c r="K261" s="107"/>
      <c r="L261" s="106">
        <v>0.98460000000000003</v>
      </c>
      <c r="M261" s="107"/>
      <c r="N261" s="108">
        <v>0.92679999999999996</v>
      </c>
      <c r="O261" s="109"/>
      <c r="P261" s="108">
        <v>0.95079999999999998</v>
      </c>
      <c r="Q261" s="109"/>
      <c r="R261" s="108">
        <v>0.97499999999999998</v>
      </c>
      <c r="S261" s="109"/>
      <c r="T261" s="108">
        <v>0.80700000000000005</v>
      </c>
      <c r="U261" s="109"/>
      <c r="V261" s="108">
        <v>0.95369999999999999</v>
      </c>
      <c r="W261" s="109"/>
      <c r="X261" s="108">
        <v>0.91210000000000002</v>
      </c>
      <c r="Y261" s="109"/>
      <c r="Z261" s="108"/>
      <c r="AA261" s="109"/>
      <c r="AB261" s="108"/>
      <c r="AC261" s="110"/>
      <c r="AD261" s="91"/>
      <c r="AE261" s="101"/>
      <c r="AF261" s="93"/>
      <c r="AG261" s="92"/>
    </row>
    <row r="262" spans="2:33" ht="24.75" customHeight="1" x14ac:dyDescent="0.25">
      <c r="B262" s="228" t="s">
        <v>77</v>
      </c>
      <c r="C262" s="229" t="s">
        <v>95</v>
      </c>
      <c r="D262" s="229" t="s">
        <v>95</v>
      </c>
      <c r="E262" s="230" t="s">
        <v>95</v>
      </c>
      <c r="F262" s="106">
        <v>0.97960000000000003</v>
      </c>
      <c r="G262" s="107"/>
      <c r="H262" s="106">
        <v>0.98250000000000004</v>
      </c>
      <c r="I262" s="107"/>
      <c r="J262" s="240">
        <v>1</v>
      </c>
      <c r="K262" s="107"/>
      <c r="L262" s="106">
        <v>0.96709999999999996</v>
      </c>
      <c r="M262" s="107"/>
      <c r="N262" s="108">
        <v>1</v>
      </c>
      <c r="O262" s="109"/>
      <c r="P262" s="108">
        <v>1</v>
      </c>
      <c r="Q262" s="109"/>
      <c r="R262" s="108">
        <v>1</v>
      </c>
      <c r="S262" s="109"/>
      <c r="T262" s="108">
        <v>1</v>
      </c>
      <c r="U262" s="109"/>
      <c r="V262" s="108">
        <v>0.97409999999999997</v>
      </c>
      <c r="W262" s="109"/>
      <c r="X262" s="108">
        <v>0.99099999999999999</v>
      </c>
      <c r="Y262" s="109"/>
      <c r="Z262" s="108"/>
      <c r="AA262" s="109"/>
      <c r="AB262" s="108"/>
      <c r="AC262" s="110"/>
      <c r="AD262" s="91"/>
      <c r="AE262" s="102"/>
      <c r="AF262" s="94"/>
      <c r="AG262" s="92"/>
    </row>
    <row r="263" spans="2:33" ht="12.75" customHeight="1" x14ac:dyDescent="0.2">
      <c r="B263" s="103" t="s">
        <v>96</v>
      </c>
      <c r="C263" s="104" t="s">
        <v>97</v>
      </c>
      <c r="D263" s="104" t="s">
        <v>97</v>
      </c>
      <c r="E263" s="105" t="s">
        <v>97</v>
      </c>
      <c r="F263" s="106">
        <v>0.99039999999999995</v>
      </c>
      <c r="G263" s="107"/>
      <c r="H263" s="106">
        <v>0.9909</v>
      </c>
      <c r="I263" s="107"/>
      <c r="J263" s="106">
        <v>0.98699999999999999</v>
      </c>
      <c r="K263" s="107"/>
      <c r="L263" s="106">
        <v>0.98329999999999995</v>
      </c>
      <c r="M263" s="107"/>
      <c r="N263" s="108">
        <v>0.96879999999999999</v>
      </c>
      <c r="O263" s="109"/>
      <c r="P263" s="108">
        <v>0.98650000000000004</v>
      </c>
      <c r="Q263" s="109"/>
      <c r="R263" s="108">
        <v>1</v>
      </c>
      <c r="S263" s="109"/>
      <c r="T263" s="108">
        <v>0.98939999999999995</v>
      </c>
      <c r="U263" s="109"/>
      <c r="V263" s="108">
        <v>0.98280000000000001</v>
      </c>
      <c r="W263" s="109"/>
      <c r="X263" s="108">
        <v>0.98350000000000004</v>
      </c>
      <c r="Y263" s="109"/>
      <c r="Z263" s="108"/>
      <c r="AA263" s="109"/>
      <c r="AB263" s="108"/>
      <c r="AC263" s="110"/>
      <c r="AD263" s="91"/>
      <c r="AE263" s="101"/>
      <c r="AF263" s="94"/>
      <c r="AG263" s="92"/>
    </row>
    <row r="264" spans="2:33" ht="12.75" customHeight="1" x14ac:dyDescent="0.2">
      <c r="B264" s="103" t="s">
        <v>98</v>
      </c>
      <c r="C264" s="104" t="s">
        <v>99</v>
      </c>
      <c r="D264" s="104" t="s">
        <v>99</v>
      </c>
      <c r="E264" s="105" t="s">
        <v>99</v>
      </c>
      <c r="F264" s="106">
        <v>0.9829</v>
      </c>
      <c r="G264" s="107"/>
      <c r="H264" s="106">
        <v>0.97729999999999995</v>
      </c>
      <c r="I264" s="107"/>
      <c r="J264" s="106">
        <v>1</v>
      </c>
      <c r="K264" s="107"/>
      <c r="L264" s="106">
        <v>0.99370000000000003</v>
      </c>
      <c r="M264" s="107"/>
      <c r="N264" s="108">
        <v>1</v>
      </c>
      <c r="O264" s="109"/>
      <c r="P264" s="108">
        <v>1</v>
      </c>
      <c r="Q264" s="109"/>
      <c r="R264" s="108">
        <v>1</v>
      </c>
      <c r="S264" s="109"/>
      <c r="T264" s="108">
        <v>1</v>
      </c>
      <c r="U264" s="109"/>
      <c r="V264" s="108">
        <v>1</v>
      </c>
      <c r="W264" s="109"/>
      <c r="X264" s="108">
        <v>1</v>
      </c>
      <c r="Y264" s="109"/>
      <c r="Z264" s="108"/>
      <c r="AA264" s="109"/>
      <c r="AB264" s="108"/>
      <c r="AC264" s="110"/>
      <c r="AD264" s="91"/>
      <c r="AE264" s="101"/>
      <c r="AF264" s="94"/>
      <c r="AG264" s="92"/>
    </row>
    <row r="265" spans="2:33" ht="12.75" customHeight="1" x14ac:dyDescent="0.2">
      <c r="B265" s="212" t="s">
        <v>100</v>
      </c>
      <c r="C265" s="208" t="s">
        <v>101</v>
      </c>
      <c r="D265" s="208" t="s">
        <v>101</v>
      </c>
      <c r="E265" s="213" t="s">
        <v>101</v>
      </c>
      <c r="F265" s="106">
        <v>0.81820000000000004</v>
      </c>
      <c r="G265" s="107"/>
      <c r="H265" s="106">
        <v>0.92369999999999997</v>
      </c>
      <c r="I265" s="107"/>
      <c r="J265" s="106">
        <v>0.95950000000000002</v>
      </c>
      <c r="K265" s="107"/>
      <c r="L265" s="106">
        <v>0.95650000000000002</v>
      </c>
      <c r="M265" s="107"/>
      <c r="N265" s="108">
        <v>0.86960000000000004</v>
      </c>
      <c r="O265" s="109"/>
      <c r="P265" s="108">
        <v>0.87880000000000003</v>
      </c>
      <c r="Q265" s="109"/>
      <c r="R265" s="108">
        <v>0.94030000000000002</v>
      </c>
      <c r="S265" s="109"/>
      <c r="T265" s="108">
        <v>0.96050000000000002</v>
      </c>
      <c r="U265" s="109"/>
      <c r="V265" s="108">
        <v>0.97560000000000002</v>
      </c>
      <c r="W265" s="109"/>
      <c r="X265" s="108">
        <v>0.375</v>
      </c>
      <c r="Y265" s="109"/>
      <c r="Z265" s="108"/>
      <c r="AA265" s="109"/>
      <c r="AB265" s="108"/>
      <c r="AC265" s="110"/>
      <c r="AD265" s="91"/>
      <c r="AE265" s="101"/>
      <c r="AF265" s="94"/>
      <c r="AG265" s="92"/>
    </row>
    <row r="266" spans="2:33" ht="12.75" customHeight="1" x14ac:dyDescent="0.2">
      <c r="B266" s="212" t="s">
        <v>102</v>
      </c>
      <c r="C266" s="208" t="s">
        <v>103</v>
      </c>
      <c r="D266" s="208" t="s">
        <v>103</v>
      </c>
      <c r="E266" s="213" t="s">
        <v>103</v>
      </c>
      <c r="F266" s="106">
        <v>0.96</v>
      </c>
      <c r="G266" s="107"/>
      <c r="H266" s="106">
        <v>0.75380000000000003</v>
      </c>
      <c r="I266" s="107"/>
      <c r="J266" s="106">
        <v>0.79379999999999995</v>
      </c>
      <c r="K266" s="107"/>
      <c r="L266" s="106">
        <v>0.85</v>
      </c>
      <c r="M266" s="107"/>
      <c r="N266" s="108">
        <v>0.80769999999999997</v>
      </c>
      <c r="O266" s="109"/>
      <c r="P266" s="108">
        <v>0.86109999999999998</v>
      </c>
      <c r="Q266" s="109"/>
      <c r="R266" s="108">
        <v>0.85529999999999995</v>
      </c>
      <c r="S266" s="109"/>
      <c r="T266" s="108">
        <v>0.4677</v>
      </c>
      <c r="U266" s="109"/>
      <c r="V266" s="108">
        <v>0.7</v>
      </c>
      <c r="W266" s="109"/>
      <c r="X266" s="108">
        <v>0.86</v>
      </c>
      <c r="Y266" s="109"/>
      <c r="Z266" s="253"/>
      <c r="AA266" s="109"/>
      <c r="AB266" s="108"/>
      <c r="AC266" s="110"/>
      <c r="AD266" s="91"/>
      <c r="AE266" s="101"/>
      <c r="AF266" s="94"/>
      <c r="AG266" s="92"/>
    </row>
    <row r="267" spans="2:33" ht="12.75" customHeight="1" x14ac:dyDescent="0.2">
      <c r="B267" s="212" t="s">
        <v>104</v>
      </c>
      <c r="C267" s="208" t="s">
        <v>105</v>
      </c>
      <c r="D267" s="208" t="s">
        <v>105</v>
      </c>
      <c r="E267" s="213" t="s">
        <v>105</v>
      </c>
      <c r="F267" s="106">
        <v>0</v>
      </c>
      <c r="G267" s="107"/>
      <c r="H267" s="106">
        <v>0</v>
      </c>
      <c r="I267" s="107"/>
      <c r="J267" s="106">
        <v>1</v>
      </c>
      <c r="K267" s="107"/>
      <c r="L267" s="240">
        <v>0</v>
      </c>
      <c r="M267" s="107"/>
      <c r="N267" s="108">
        <v>0</v>
      </c>
      <c r="O267" s="109"/>
      <c r="P267" s="108">
        <v>0</v>
      </c>
      <c r="Q267" s="109"/>
      <c r="R267" s="108">
        <v>0</v>
      </c>
      <c r="S267" s="109"/>
      <c r="T267" s="108">
        <v>0</v>
      </c>
      <c r="U267" s="109"/>
      <c r="V267" s="108">
        <v>0</v>
      </c>
      <c r="W267" s="109"/>
      <c r="X267" s="108">
        <v>0</v>
      </c>
      <c r="Y267" s="109"/>
      <c r="Z267" s="108"/>
      <c r="AA267" s="109"/>
      <c r="AB267" s="108"/>
      <c r="AC267" s="110"/>
      <c r="AD267" s="91"/>
      <c r="AE267" s="101"/>
      <c r="AF267" s="94"/>
      <c r="AG267" s="92"/>
    </row>
    <row r="268" spans="2:33" ht="26.25" customHeight="1" x14ac:dyDescent="0.2">
      <c r="B268" s="212" t="s">
        <v>106</v>
      </c>
      <c r="C268" s="208" t="s">
        <v>107</v>
      </c>
      <c r="D268" s="208" t="s">
        <v>107</v>
      </c>
      <c r="E268" s="213" t="s">
        <v>107</v>
      </c>
      <c r="F268" s="106">
        <v>1</v>
      </c>
      <c r="G268" s="107"/>
      <c r="H268" s="106">
        <v>0.96799999999999997</v>
      </c>
      <c r="I268" s="107"/>
      <c r="J268" s="106">
        <v>0.98299999999999998</v>
      </c>
      <c r="K268" s="107"/>
      <c r="L268" s="106">
        <v>0.98909999999999998</v>
      </c>
      <c r="M268" s="107"/>
      <c r="N268" s="108">
        <v>0.9093</v>
      </c>
      <c r="O268" s="109"/>
      <c r="P268" s="108">
        <v>0.94510000000000005</v>
      </c>
      <c r="Q268" s="109"/>
      <c r="R268" s="108">
        <v>0.97970000000000002</v>
      </c>
      <c r="S268" s="109"/>
      <c r="T268" s="108">
        <v>0.98570000000000002</v>
      </c>
      <c r="U268" s="109"/>
      <c r="V268" s="108">
        <v>0.9113</v>
      </c>
      <c r="W268" s="109"/>
      <c r="X268" s="108">
        <v>0.88949999999999996</v>
      </c>
      <c r="Y268" s="109"/>
      <c r="Z268" s="108"/>
      <c r="AA268" s="109"/>
      <c r="AB268" s="108"/>
      <c r="AC268" s="110"/>
      <c r="AD268" s="91"/>
      <c r="AE268" s="101"/>
      <c r="AF268" s="94"/>
      <c r="AG268" s="92"/>
    </row>
    <row r="269" spans="2:33" ht="21.75" customHeight="1" x14ac:dyDescent="0.2">
      <c r="B269" s="227" t="s">
        <v>78</v>
      </c>
      <c r="C269" s="104" t="s">
        <v>108</v>
      </c>
      <c r="D269" s="104" t="s">
        <v>108</v>
      </c>
      <c r="E269" s="105" t="s">
        <v>108</v>
      </c>
      <c r="F269" s="106">
        <v>1</v>
      </c>
      <c r="G269" s="107"/>
      <c r="H269" s="106">
        <v>1</v>
      </c>
      <c r="I269" s="107"/>
      <c r="J269" s="106">
        <v>1</v>
      </c>
      <c r="K269" s="107"/>
      <c r="L269" s="106">
        <v>1</v>
      </c>
      <c r="M269" s="107"/>
      <c r="N269" s="108">
        <v>1</v>
      </c>
      <c r="O269" s="109"/>
      <c r="P269" s="108">
        <v>1</v>
      </c>
      <c r="Q269" s="109"/>
      <c r="R269" s="108">
        <v>1</v>
      </c>
      <c r="S269" s="109"/>
      <c r="T269" s="108">
        <v>1</v>
      </c>
      <c r="U269" s="109"/>
      <c r="V269" s="108">
        <v>1</v>
      </c>
      <c r="W269" s="109"/>
      <c r="X269" s="108">
        <v>1</v>
      </c>
      <c r="Y269" s="109"/>
      <c r="Z269" s="108"/>
      <c r="AA269" s="109"/>
      <c r="AB269" s="108"/>
      <c r="AC269" s="110"/>
      <c r="AD269" s="91"/>
      <c r="AE269" s="101"/>
      <c r="AF269" s="94"/>
      <c r="AG269" s="92"/>
    </row>
    <row r="270" spans="2:33" ht="12.75" customHeight="1" x14ac:dyDescent="0.2">
      <c r="B270" s="103" t="s">
        <v>109</v>
      </c>
      <c r="C270" s="104" t="s">
        <v>110</v>
      </c>
      <c r="D270" s="104" t="s">
        <v>110</v>
      </c>
      <c r="E270" s="105" t="s">
        <v>110</v>
      </c>
      <c r="F270" s="106">
        <v>1</v>
      </c>
      <c r="G270" s="107"/>
      <c r="H270" s="106">
        <v>1</v>
      </c>
      <c r="I270" s="107"/>
      <c r="J270" s="106">
        <v>0</v>
      </c>
      <c r="K270" s="107"/>
      <c r="L270" s="106">
        <v>1</v>
      </c>
      <c r="M270" s="107"/>
      <c r="N270" s="108">
        <v>1</v>
      </c>
      <c r="O270" s="109"/>
      <c r="P270" s="108">
        <v>1</v>
      </c>
      <c r="Q270" s="109"/>
      <c r="R270" s="108">
        <v>0</v>
      </c>
      <c r="S270" s="109"/>
      <c r="T270" s="108">
        <v>1</v>
      </c>
      <c r="U270" s="109"/>
      <c r="V270" s="108">
        <v>0.1</v>
      </c>
      <c r="W270" s="109"/>
      <c r="X270" s="108">
        <v>1</v>
      </c>
      <c r="Y270" s="109"/>
      <c r="Z270" s="108"/>
      <c r="AA270" s="109"/>
      <c r="AB270" s="108"/>
      <c r="AC270" s="110"/>
      <c r="AD270" s="91"/>
      <c r="AE270" s="101"/>
      <c r="AF270" s="94"/>
      <c r="AG270" s="92"/>
    </row>
    <row r="271" spans="2:33" ht="12.75" customHeight="1" x14ac:dyDescent="0.2">
      <c r="B271" s="103" t="s">
        <v>111</v>
      </c>
      <c r="C271" s="104" t="s">
        <v>112</v>
      </c>
      <c r="D271" s="104" t="s">
        <v>112</v>
      </c>
      <c r="E271" s="105" t="s">
        <v>112</v>
      </c>
      <c r="F271" s="106">
        <v>1</v>
      </c>
      <c r="G271" s="107"/>
      <c r="H271" s="106">
        <v>1</v>
      </c>
      <c r="I271" s="107"/>
      <c r="J271" s="106">
        <v>1</v>
      </c>
      <c r="K271" s="107"/>
      <c r="L271" s="106">
        <v>1</v>
      </c>
      <c r="M271" s="107"/>
      <c r="N271" s="108">
        <v>1</v>
      </c>
      <c r="O271" s="109"/>
      <c r="P271" s="108">
        <v>1</v>
      </c>
      <c r="Q271" s="109"/>
      <c r="R271" s="108">
        <v>1</v>
      </c>
      <c r="S271" s="109"/>
      <c r="T271" s="108">
        <v>1</v>
      </c>
      <c r="U271" s="109"/>
      <c r="V271" s="108">
        <v>1</v>
      </c>
      <c r="W271" s="109"/>
      <c r="X271" s="108">
        <v>1</v>
      </c>
      <c r="Y271" s="109"/>
      <c r="Z271" s="108"/>
      <c r="AA271" s="109"/>
      <c r="AB271" s="108"/>
      <c r="AC271" s="110"/>
      <c r="AD271" s="91"/>
      <c r="AE271" s="101"/>
      <c r="AF271" s="94"/>
      <c r="AG271" s="92"/>
    </row>
    <row r="272" spans="2:33" ht="12.75" customHeight="1" x14ac:dyDescent="0.2">
      <c r="B272" s="103" t="s">
        <v>113</v>
      </c>
      <c r="C272" s="104" t="s">
        <v>114</v>
      </c>
      <c r="D272" s="104" t="s">
        <v>114</v>
      </c>
      <c r="E272" s="105" t="s">
        <v>114</v>
      </c>
      <c r="F272" s="106">
        <v>0.92859999999999998</v>
      </c>
      <c r="G272" s="107"/>
      <c r="H272" s="106">
        <v>0.86209999999999998</v>
      </c>
      <c r="I272" s="107"/>
      <c r="J272" s="106">
        <v>0.72719999999999996</v>
      </c>
      <c r="K272" s="107"/>
      <c r="L272" s="106">
        <v>0.96889999999999998</v>
      </c>
      <c r="M272" s="107"/>
      <c r="N272" s="108">
        <v>0.94740000000000002</v>
      </c>
      <c r="O272" s="109"/>
      <c r="P272" s="108">
        <v>0.81579999999999997</v>
      </c>
      <c r="Q272" s="109"/>
      <c r="R272" s="108">
        <v>0.90239999999999998</v>
      </c>
      <c r="S272" s="109"/>
      <c r="T272" s="108">
        <v>0.61699999999999999</v>
      </c>
      <c r="U272" s="109"/>
      <c r="V272" s="108">
        <v>0.52</v>
      </c>
      <c r="W272" s="109"/>
      <c r="X272" s="108">
        <v>0.70589999999999997</v>
      </c>
      <c r="Y272" s="109"/>
      <c r="Z272" s="108"/>
      <c r="AA272" s="109"/>
      <c r="AB272" s="108"/>
      <c r="AC272" s="110"/>
      <c r="AD272" s="91"/>
      <c r="AE272" s="101"/>
      <c r="AF272" s="94"/>
      <c r="AG272" s="92"/>
    </row>
    <row r="273" spans="2:34" ht="12.75" customHeight="1" x14ac:dyDescent="0.25">
      <c r="B273" s="212" t="s">
        <v>79</v>
      </c>
      <c r="C273" s="208" t="s">
        <v>115</v>
      </c>
      <c r="D273" s="208" t="s">
        <v>115</v>
      </c>
      <c r="E273" s="213" t="s">
        <v>115</v>
      </c>
      <c r="F273" s="106">
        <v>1</v>
      </c>
      <c r="G273" s="107"/>
      <c r="H273" s="106">
        <v>1</v>
      </c>
      <c r="I273" s="107"/>
      <c r="J273" s="106">
        <v>1</v>
      </c>
      <c r="K273" s="107"/>
      <c r="L273" s="106">
        <v>1</v>
      </c>
      <c r="M273" s="107"/>
      <c r="N273" s="108">
        <v>1</v>
      </c>
      <c r="O273" s="109"/>
      <c r="P273" s="108">
        <v>0</v>
      </c>
      <c r="Q273" s="109"/>
      <c r="R273" s="108">
        <v>0</v>
      </c>
      <c r="S273" s="109"/>
      <c r="T273" s="108">
        <v>1</v>
      </c>
      <c r="U273" s="109"/>
      <c r="V273" s="108">
        <v>0.88890000000000002</v>
      </c>
      <c r="W273" s="109"/>
      <c r="X273" s="108">
        <v>1</v>
      </c>
      <c r="Y273" s="109"/>
      <c r="Z273" s="108"/>
      <c r="AA273" s="109"/>
      <c r="AB273" s="108"/>
      <c r="AC273" s="110"/>
      <c r="AD273" s="91"/>
      <c r="AE273" s="102"/>
      <c r="AF273" s="94"/>
      <c r="AG273" s="92"/>
    </row>
    <row r="274" spans="2:34" ht="12.75" customHeight="1" x14ac:dyDescent="0.2">
      <c r="B274" s="103" t="s">
        <v>116</v>
      </c>
      <c r="C274" s="104" t="s">
        <v>117</v>
      </c>
      <c r="D274" s="104" t="s">
        <v>117</v>
      </c>
      <c r="E274" s="105" t="s">
        <v>117</v>
      </c>
      <c r="F274" s="106">
        <v>0</v>
      </c>
      <c r="G274" s="107"/>
      <c r="H274" s="106">
        <v>0</v>
      </c>
      <c r="I274" s="107"/>
      <c r="J274" s="106">
        <v>0</v>
      </c>
      <c r="K274" s="107"/>
      <c r="L274" s="106">
        <v>0</v>
      </c>
      <c r="M274" s="107"/>
      <c r="N274" s="108">
        <v>0</v>
      </c>
      <c r="O274" s="109"/>
      <c r="P274" s="108">
        <v>0</v>
      </c>
      <c r="Q274" s="109"/>
      <c r="R274" s="108">
        <v>0</v>
      </c>
      <c r="S274" s="109"/>
      <c r="T274" s="108">
        <v>0</v>
      </c>
      <c r="U274" s="109"/>
      <c r="V274" s="108">
        <v>0</v>
      </c>
      <c r="W274" s="109"/>
      <c r="X274" s="108">
        <v>0</v>
      </c>
      <c r="Y274" s="109"/>
      <c r="Z274" s="108"/>
      <c r="AA274" s="109"/>
      <c r="AB274" s="108"/>
      <c r="AC274" s="110"/>
      <c r="AD274" s="91"/>
      <c r="AE274" s="101"/>
      <c r="AF274" s="94"/>
      <c r="AG274" s="92"/>
    </row>
    <row r="275" spans="2:34" ht="12.75" customHeight="1" x14ac:dyDescent="0.2">
      <c r="B275" s="103" t="s">
        <v>60</v>
      </c>
      <c r="C275" s="104" t="s">
        <v>118</v>
      </c>
      <c r="D275" s="104" t="s">
        <v>118</v>
      </c>
      <c r="E275" s="105" t="s">
        <v>118</v>
      </c>
      <c r="F275" s="106">
        <v>1</v>
      </c>
      <c r="G275" s="107"/>
      <c r="H275" s="106">
        <v>0.9375</v>
      </c>
      <c r="I275" s="107"/>
      <c r="J275" s="106">
        <v>1</v>
      </c>
      <c r="K275" s="107"/>
      <c r="L275" s="106">
        <v>1</v>
      </c>
      <c r="M275" s="107"/>
      <c r="N275" s="108">
        <v>1</v>
      </c>
      <c r="O275" s="109"/>
      <c r="P275" s="108">
        <v>1</v>
      </c>
      <c r="Q275" s="109"/>
      <c r="R275" s="108">
        <v>0.96079999999999999</v>
      </c>
      <c r="S275" s="109"/>
      <c r="T275" s="108">
        <v>1</v>
      </c>
      <c r="U275" s="109"/>
      <c r="V275" s="108">
        <v>0.97060000000000002</v>
      </c>
      <c r="W275" s="109"/>
      <c r="X275" s="108">
        <v>1</v>
      </c>
      <c r="Y275" s="109"/>
      <c r="Z275" s="108"/>
      <c r="AA275" s="109"/>
      <c r="AB275" s="108"/>
      <c r="AC275" s="110"/>
      <c r="AD275" s="91"/>
      <c r="AE275" s="101"/>
      <c r="AF275" s="94"/>
      <c r="AG275" s="92"/>
    </row>
    <row r="276" spans="2:34" ht="12.75" customHeight="1" x14ac:dyDescent="0.2">
      <c r="B276" s="103" t="s">
        <v>143</v>
      </c>
      <c r="C276" s="104"/>
      <c r="D276" s="104"/>
      <c r="E276" s="105"/>
      <c r="F276" s="106">
        <v>1</v>
      </c>
      <c r="G276" s="107"/>
      <c r="H276" s="106">
        <v>0.99790000000000001</v>
      </c>
      <c r="I276" s="107"/>
      <c r="J276" s="106">
        <v>0.98609999999999998</v>
      </c>
      <c r="K276" s="107"/>
      <c r="L276" s="106">
        <v>0.98850000000000005</v>
      </c>
      <c r="M276" s="107"/>
      <c r="N276" s="108">
        <v>1</v>
      </c>
      <c r="O276" s="109"/>
      <c r="P276" s="108">
        <v>0.98319999999999996</v>
      </c>
      <c r="Q276" s="109"/>
      <c r="R276" s="108">
        <v>0.86</v>
      </c>
      <c r="S276" s="109"/>
      <c r="T276" s="108">
        <v>0.97719999999999996</v>
      </c>
      <c r="U276" s="109"/>
      <c r="V276" s="108">
        <v>0.9677</v>
      </c>
      <c r="W276" s="109"/>
      <c r="X276" s="108">
        <v>0.98209999999999997</v>
      </c>
      <c r="Y276" s="109"/>
      <c r="Z276" s="108"/>
      <c r="AA276" s="109"/>
      <c r="AB276" s="108"/>
      <c r="AC276" s="110"/>
      <c r="AD276" s="91"/>
      <c r="AE276" s="101"/>
      <c r="AF276" s="94"/>
      <c r="AG276" s="92"/>
    </row>
    <row r="277" spans="2:34" ht="12.75" customHeight="1" x14ac:dyDescent="0.2">
      <c r="B277" s="212" t="s">
        <v>119</v>
      </c>
      <c r="C277" s="208" t="s">
        <v>120</v>
      </c>
      <c r="D277" s="208" t="s">
        <v>120</v>
      </c>
      <c r="E277" s="213" t="s">
        <v>120</v>
      </c>
      <c r="F277" s="106">
        <v>0.88239999999999996</v>
      </c>
      <c r="G277" s="107"/>
      <c r="H277" s="106">
        <v>1</v>
      </c>
      <c r="I277" s="107"/>
      <c r="J277" s="106">
        <v>0.94440000000000002</v>
      </c>
      <c r="K277" s="107"/>
      <c r="L277" s="106">
        <v>0.94589999999999996</v>
      </c>
      <c r="M277" s="107"/>
      <c r="N277" s="108">
        <v>0.77769999999999995</v>
      </c>
      <c r="O277" s="109"/>
      <c r="P277" s="108">
        <v>0.89290000000000003</v>
      </c>
      <c r="Q277" s="109"/>
      <c r="R277" s="108">
        <v>0.875</v>
      </c>
      <c r="S277" s="109"/>
      <c r="T277" s="108">
        <v>0.93940000000000001</v>
      </c>
      <c r="U277" s="109"/>
      <c r="V277" s="108">
        <v>0.87229999999999996</v>
      </c>
      <c r="W277" s="109"/>
      <c r="X277" s="108">
        <v>0.96919999999999995</v>
      </c>
      <c r="Y277" s="109"/>
      <c r="Z277" s="108"/>
      <c r="AA277" s="109"/>
      <c r="AB277" s="108"/>
      <c r="AC277" s="110"/>
      <c r="AD277" s="91"/>
      <c r="AE277" s="101"/>
      <c r="AF277" s="94"/>
      <c r="AG277" s="92"/>
    </row>
    <row r="278" spans="2:34" ht="23.25" customHeight="1" x14ac:dyDescent="0.2">
      <c r="B278" s="212" t="s">
        <v>121</v>
      </c>
      <c r="C278" s="208" t="s">
        <v>122</v>
      </c>
      <c r="D278" s="208" t="s">
        <v>122</v>
      </c>
      <c r="E278" s="213" t="s">
        <v>122</v>
      </c>
      <c r="F278" s="106">
        <v>1</v>
      </c>
      <c r="G278" s="107"/>
      <c r="H278" s="106">
        <v>1</v>
      </c>
      <c r="I278" s="107"/>
      <c r="J278" s="106">
        <v>1</v>
      </c>
      <c r="K278" s="107"/>
      <c r="L278" s="106">
        <v>0.99609999999999999</v>
      </c>
      <c r="M278" s="107"/>
      <c r="N278" s="108">
        <v>0.99339999999999995</v>
      </c>
      <c r="O278" s="109"/>
      <c r="P278" s="108">
        <v>1</v>
      </c>
      <c r="Q278" s="109"/>
      <c r="R278" s="108">
        <v>1</v>
      </c>
      <c r="S278" s="109"/>
      <c r="T278" s="108">
        <v>0.99419999999999997</v>
      </c>
      <c r="U278" s="109"/>
      <c r="V278" s="108">
        <v>0.99739999999999995</v>
      </c>
      <c r="W278" s="109"/>
      <c r="X278" s="108">
        <v>0.99350000000000005</v>
      </c>
      <c r="Y278" s="109"/>
      <c r="Z278" s="108"/>
      <c r="AA278" s="109"/>
      <c r="AB278" s="108"/>
      <c r="AC278" s="110"/>
      <c r="AD278" s="91"/>
      <c r="AE278" s="101"/>
      <c r="AF278" s="94"/>
      <c r="AG278" s="92"/>
    </row>
    <row r="279" spans="2:34" ht="12.75" customHeight="1" x14ac:dyDescent="0.2">
      <c r="B279" s="212" t="s">
        <v>123</v>
      </c>
      <c r="C279" s="208" t="s">
        <v>124</v>
      </c>
      <c r="D279" s="208" t="s">
        <v>124</v>
      </c>
      <c r="E279" s="213" t="s">
        <v>124</v>
      </c>
      <c r="F279" s="106">
        <v>1</v>
      </c>
      <c r="G279" s="107"/>
      <c r="H279" s="106">
        <v>0</v>
      </c>
      <c r="I279" s="107"/>
      <c r="J279" s="106">
        <v>1</v>
      </c>
      <c r="K279" s="107"/>
      <c r="L279" s="106">
        <v>0</v>
      </c>
      <c r="M279" s="107"/>
      <c r="N279" s="108">
        <v>0</v>
      </c>
      <c r="O279" s="109"/>
      <c r="P279" s="108">
        <v>0</v>
      </c>
      <c r="Q279" s="109"/>
      <c r="R279" s="108">
        <v>0</v>
      </c>
      <c r="S279" s="109"/>
      <c r="T279" s="108">
        <v>1</v>
      </c>
      <c r="U279" s="109"/>
      <c r="V279" s="108">
        <v>1</v>
      </c>
      <c r="W279" s="109"/>
      <c r="X279" s="108">
        <v>1</v>
      </c>
      <c r="Y279" s="109"/>
      <c r="Z279" s="108"/>
      <c r="AA279" s="109"/>
      <c r="AB279" s="108"/>
      <c r="AC279" s="110"/>
      <c r="AD279" s="91"/>
      <c r="AE279" s="101"/>
      <c r="AF279" s="94"/>
      <c r="AG279" s="92"/>
    </row>
    <row r="280" spans="2:34" ht="12.75" customHeight="1" x14ac:dyDescent="0.2">
      <c r="B280" s="212" t="s">
        <v>125</v>
      </c>
      <c r="C280" s="208" t="s">
        <v>126</v>
      </c>
      <c r="D280" s="208" t="s">
        <v>126</v>
      </c>
      <c r="E280" s="213" t="s">
        <v>126</v>
      </c>
      <c r="F280" s="106">
        <v>0.9839</v>
      </c>
      <c r="G280" s="107"/>
      <c r="H280" s="106">
        <v>0.97409999999999997</v>
      </c>
      <c r="I280" s="107"/>
      <c r="J280" s="108">
        <v>0.95509999999999995</v>
      </c>
      <c r="K280" s="109"/>
      <c r="L280" s="106">
        <v>0.9536</v>
      </c>
      <c r="M280" s="107"/>
      <c r="N280" s="108">
        <v>0.98580000000000001</v>
      </c>
      <c r="O280" s="109"/>
      <c r="P280" s="108">
        <v>0.97289999999999999</v>
      </c>
      <c r="Q280" s="109"/>
      <c r="R280" s="108">
        <v>98.61</v>
      </c>
      <c r="S280" s="109"/>
      <c r="T280" s="108">
        <v>0.98899999999999999</v>
      </c>
      <c r="U280" s="109"/>
      <c r="V280" s="108">
        <v>0.96909999999999996</v>
      </c>
      <c r="W280" s="109"/>
      <c r="X280" s="108">
        <v>0.97799999999999998</v>
      </c>
      <c r="Y280" s="109"/>
      <c r="Z280" s="108"/>
      <c r="AA280" s="109"/>
      <c r="AB280" s="108"/>
      <c r="AC280" s="110"/>
      <c r="AD280" s="91"/>
      <c r="AE280" s="101"/>
      <c r="AF280" s="94"/>
      <c r="AG280" s="92"/>
    </row>
    <row r="281" spans="2:34" ht="23.25" customHeight="1" x14ac:dyDescent="0.25">
      <c r="B281" s="103" t="s">
        <v>127</v>
      </c>
      <c r="C281" s="104" t="s">
        <v>128</v>
      </c>
      <c r="D281" s="104" t="s">
        <v>128</v>
      </c>
      <c r="E281" s="105" t="s">
        <v>128</v>
      </c>
      <c r="F281" s="106">
        <v>1</v>
      </c>
      <c r="G281" s="107"/>
      <c r="H281" s="106">
        <v>0.94440000000000002</v>
      </c>
      <c r="I281" s="107"/>
      <c r="J281" s="106">
        <v>1</v>
      </c>
      <c r="K281" s="107"/>
      <c r="L281" s="106">
        <v>1</v>
      </c>
      <c r="M281" s="107"/>
      <c r="N281" s="108">
        <v>1</v>
      </c>
      <c r="O281" s="109"/>
      <c r="P281" s="108">
        <v>1</v>
      </c>
      <c r="Q281" s="109"/>
      <c r="R281" s="108">
        <v>1</v>
      </c>
      <c r="S281" s="109"/>
      <c r="T281" s="108">
        <v>0.96150000000000002</v>
      </c>
      <c r="U281" s="109"/>
      <c r="V281" s="108">
        <v>0.94120000000000004</v>
      </c>
      <c r="W281" s="109"/>
      <c r="X281" s="108">
        <v>1</v>
      </c>
      <c r="Y281" s="109"/>
      <c r="Z281" s="108"/>
      <c r="AA281" s="109"/>
      <c r="AB281" s="108"/>
      <c r="AC281" s="110"/>
      <c r="AD281" s="91"/>
      <c r="AE281" s="101"/>
      <c r="AF281" s="93"/>
      <c r="AG281" s="92"/>
    </row>
    <row r="282" spans="2:34" ht="13.5" customHeight="1" thickBot="1" x14ac:dyDescent="0.25">
      <c r="B282" s="217" t="s">
        <v>129</v>
      </c>
      <c r="C282" s="218" t="s">
        <v>130</v>
      </c>
      <c r="D282" s="218" t="s">
        <v>130</v>
      </c>
      <c r="E282" s="219" t="s">
        <v>130</v>
      </c>
      <c r="F282" s="106">
        <v>1</v>
      </c>
      <c r="G282" s="107"/>
      <c r="H282" s="108">
        <v>1</v>
      </c>
      <c r="I282" s="109"/>
      <c r="J282" s="108">
        <v>1</v>
      </c>
      <c r="K282" s="109"/>
      <c r="L282" s="106">
        <v>1</v>
      </c>
      <c r="M282" s="107"/>
      <c r="N282" s="108">
        <v>1</v>
      </c>
      <c r="O282" s="109"/>
      <c r="P282" s="108">
        <v>1</v>
      </c>
      <c r="Q282" s="109"/>
      <c r="R282" s="108">
        <v>1</v>
      </c>
      <c r="S282" s="109"/>
      <c r="T282" s="108">
        <v>1</v>
      </c>
      <c r="U282" s="109"/>
      <c r="V282" s="108">
        <v>1</v>
      </c>
      <c r="W282" s="109"/>
      <c r="X282" s="108">
        <v>1</v>
      </c>
      <c r="Y282" s="109"/>
      <c r="Z282" s="108"/>
      <c r="AA282" s="109"/>
      <c r="AB282" s="108"/>
      <c r="AC282" s="110"/>
      <c r="AD282" s="91"/>
      <c r="AE282" s="101"/>
      <c r="AF282" s="94"/>
      <c r="AG282" s="92"/>
    </row>
    <row r="283" spans="2:34" ht="15" x14ac:dyDescent="0.25">
      <c r="B283" s="239"/>
      <c r="C283" s="239"/>
      <c r="D283" s="239"/>
      <c r="E283" s="239"/>
      <c r="F283" s="239"/>
      <c r="G283" s="239"/>
      <c r="H283" s="239"/>
      <c r="I283" s="239"/>
      <c r="J283" s="239"/>
      <c r="K283" s="239"/>
      <c r="L283" s="239"/>
      <c r="M283" s="239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  <c r="AG283" s="95"/>
    </row>
    <row r="284" spans="2:34" x14ac:dyDescent="0.2">
      <c r="B284" s="220" t="s">
        <v>62</v>
      </c>
      <c r="C284" s="220"/>
      <c r="D284" s="220"/>
      <c r="E284" s="220"/>
      <c r="F284" s="220"/>
      <c r="G284" s="220"/>
      <c r="H284" s="220"/>
      <c r="I284" s="220"/>
      <c r="J284" s="220"/>
      <c r="K284" s="220"/>
      <c r="L284" s="220"/>
      <c r="M284" s="220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87" t="s">
        <v>63</v>
      </c>
      <c r="C287" s="188"/>
      <c r="D287" s="188"/>
      <c r="E287" s="188"/>
      <c r="F287" s="188"/>
      <c r="G287" s="188"/>
      <c r="H287" s="188"/>
      <c r="I287" s="188"/>
      <c r="J287" s="188"/>
      <c r="K287" s="188"/>
      <c r="L287" s="188"/>
      <c r="M287" s="188"/>
      <c r="N287" s="188"/>
      <c r="O287" s="188"/>
      <c r="P287" s="188"/>
      <c r="Q287" s="188"/>
      <c r="R287" s="188"/>
      <c r="S287" s="188"/>
      <c r="T287" s="188"/>
      <c r="U287" s="188"/>
      <c r="V287" s="188"/>
      <c r="W287" s="188"/>
      <c r="X287" s="188"/>
      <c r="Y287" s="188"/>
      <c r="Z287" s="188"/>
      <c r="AA287" s="188"/>
      <c r="AB287" s="188"/>
      <c r="AC287" s="188"/>
      <c r="AD287" s="91"/>
      <c r="AE287" s="100"/>
      <c r="AF287" s="100"/>
      <c r="AG287" s="100"/>
      <c r="AH287" s="100"/>
    </row>
    <row r="288" spans="2:34" ht="15" x14ac:dyDescent="0.25">
      <c r="B288" s="214"/>
      <c r="C288" s="215"/>
      <c r="D288" s="215"/>
      <c r="E288" s="215"/>
      <c r="F288" s="215"/>
      <c r="G288" s="215"/>
      <c r="H288" s="215"/>
      <c r="I288" s="215"/>
      <c r="J288" s="215"/>
      <c r="K288" s="215"/>
      <c r="L288" s="215"/>
      <c r="M288" s="215"/>
      <c r="N288" s="215"/>
      <c r="O288" s="215"/>
      <c r="P288" s="215"/>
      <c r="Q288" s="215"/>
      <c r="R288" s="215"/>
      <c r="S288" s="215"/>
      <c r="T288" s="215"/>
      <c r="U288" s="215"/>
      <c r="V288" s="215"/>
      <c r="W288" s="215"/>
      <c r="X288" s="215"/>
      <c r="Y288" s="215"/>
      <c r="Z288" s="215"/>
      <c r="AA288" s="215"/>
      <c r="AB288" s="215"/>
      <c r="AC288" s="215"/>
      <c r="AD288" s="91"/>
      <c r="AE288" s="420"/>
      <c r="AF288" s="421"/>
      <c r="AG288" s="422"/>
      <c r="AH288" s="98"/>
    </row>
    <row r="289" spans="2:34" ht="15" x14ac:dyDescent="0.25">
      <c r="B289" s="186" t="s">
        <v>44</v>
      </c>
      <c r="C289" s="186"/>
      <c r="D289" s="186"/>
      <c r="E289" s="186"/>
      <c r="F289" s="168" t="s">
        <v>14</v>
      </c>
      <c r="G289" s="168"/>
      <c r="H289" s="168" t="s">
        <v>15</v>
      </c>
      <c r="I289" s="168"/>
      <c r="J289" s="168" t="s">
        <v>16</v>
      </c>
      <c r="K289" s="168"/>
      <c r="L289" s="168" t="s">
        <v>17</v>
      </c>
      <c r="M289" s="168"/>
      <c r="N289" s="168" t="s">
        <v>18</v>
      </c>
      <c r="O289" s="168"/>
      <c r="P289" s="168" t="s">
        <v>19</v>
      </c>
      <c r="Q289" s="168"/>
      <c r="R289" s="168" t="s">
        <v>20</v>
      </c>
      <c r="S289" s="168"/>
      <c r="T289" s="168" t="s">
        <v>21</v>
      </c>
      <c r="U289" s="168"/>
      <c r="V289" s="168" t="s">
        <v>22</v>
      </c>
      <c r="W289" s="168"/>
      <c r="X289" s="168" t="s">
        <v>23</v>
      </c>
      <c r="Y289" s="168"/>
      <c r="Z289" s="168" t="s">
        <v>24</v>
      </c>
      <c r="AA289" s="168"/>
      <c r="AB289" s="168" t="s">
        <v>25</v>
      </c>
      <c r="AC289" s="169"/>
      <c r="AD289" s="91"/>
      <c r="AE289" s="88"/>
      <c r="AF289" s="88"/>
      <c r="AG289" s="87"/>
      <c r="AH289" s="98"/>
    </row>
    <row r="290" spans="2:34" ht="14.25" x14ac:dyDescent="0.2">
      <c r="B290" s="216" t="s">
        <v>45</v>
      </c>
      <c r="C290" s="151"/>
      <c r="D290" s="151"/>
      <c r="E290" s="151"/>
      <c r="F290" s="171">
        <v>0</v>
      </c>
      <c r="G290" s="171"/>
      <c r="H290" s="171">
        <v>0</v>
      </c>
      <c r="I290" s="171"/>
      <c r="J290" s="171">
        <v>0</v>
      </c>
      <c r="K290" s="171"/>
      <c r="L290" s="171">
        <v>0</v>
      </c>
      <c r="M290" s="171"/>
      <c r="N290" s="171">
        <v>0</v>
      </c>
      <c r="O290" s="171"/>
      <c r="P290" s="171">
        <v>0</v>
      </c>
      <c r="Q290" s="171"/>
      <c r="R290" s="171">
        <v>0</v>
      </c>
      <c r="S290" s="171"/>
      <c r="T290" s="171">
        <v>0</v>
      </c>
      <c r="U290" s="171"/>
      <c r="V290" s="171">
        <v>0</v>
      </c>
      <c r="W290" s="171"/>
      <c r="X290" s="171">
        <v>0</v>
      </c>
      <c r="Y290" s="171"/>
      <c r="Z290" s="171"/>
      <c r="AA290" s="171"/>
      <c r="AB290" s="171"/>
      <c r="AC290" s="172"/>
      <c r="AD290" s="91"/>
      <c r="AE290" s="86"/>
      <c r="AF290" s="87"/>
      <c r="AG290" s="87"/>
      <c r="AH290" s="98"/>
    </row>
    <row r="291" spans="2:34" ht="14.25" x14ac:dyDescent="0.2">
      <c r="B291" s="174" t="s">
        <v>46</v>
      </c>
      <c r="C291" s="113"/>
      <c r="D291" s="113"/>
      <c r="E291" s="113"/>
      <c r="F291" s="109">
        <v>1128</v>
      </c>
      <c r="G291" s="109"/>
      <c r="H291" s="109">
        <v>2222</v>
      </c>
      <c r="I291" s="109"/>
      <c r="J291" s="109">
        <v>2069</v>
      </c>
      <c r="K291" s="109"/>
      <c r="L291" s="109">
        <v>3006</v>
      </c>
      <c r="M291" s="109"/>
      <c r="N291" s="109">
        <v>1529</v>
      </c>
      <c r="O291" s="109"/>
      <c r="P291" s="109">
        <v>1595</v>
      </c>
      <c r="Q291" s="109"/>
      <c r="R291" s="109">
        <v>3771</v>
      </c>
      <c r="S291" s="109"/>
      <c r="T291" s="109">
        <v>2950</v>
      </c>
      <c r="U291" s="109"/>
      <c r="V291" s="109">
        <v>1808</v>
      </c>
      <c r="W291" s="109"/>
      <c r="X291" s="109">
        <v>1901</v>
      </c>
      <c r="Y291" s="109"/>
      <c r="Z291" s="109"/>
      <c r="AA291" s="109"/>
      <c r="AB291" s="109"/>
      <c r="AC291" s="110"/>
      <c r="AD291" s="91"/>
      <c r="AE291" s="86"/>
      <c r="AF291" s="87"/>
      <c r="AG291" s="87"/>
      <c r="AH291" s="98"/>
    </row>
    <row r="292" spans="2:34" ht="14.25" x14ac:dyDescent="0.2">
      <c r="B292" s="112" t="s">
        <v>145</v>
      </c>
      <c r="C292" s="221"/>
      <c r="D292" s="221"/>
      <c r="E292" s="222"/>
      <c r="F292" s="110">
        <v>0</v>
      </c>
      <c r="G292" s="161"/>
      <c r="H292" s="110">
        <v>0</v>
      </c>
      <c r="I292" s="161"/>
      <c r="J292" s="110">
        <v>0</v>
      </c>
      <c r="K292" s="161"/>
      <c r="L292" s="110">
        <v>0</v>
      </c>
      <c r="M292" s="161"/>
      <c r="N292" s="110">
        <v>0</v>
      </c>
      <c r="O292" s="161"/>
      <c r="P292" s="110">
        <v>0</v>
      </c>
      <c r="Q292" s="161"/>
      <c r="R292" s="110">
        <v>0</v>
      </c>
      <c r="S292" s="161"/>
      <c r="T292" s="110">
        <v>0</v>
      </c>
      <c r="U292" s="161"/>
      <c r="V292" s="110">
        <v>0</v>
      </c>
      <c r="W292" s="161"/>
      <c r="X292" s="110">
        <v>0</v>
      </c>
      <c r="Y292" s="161"/>
      <c r="Z292" s="110"/>
      <c r="AA292" s="161"/>
      <c r="AB292" s="110"/>
      <c r="AC292" s="419"/>
      <c r="AD292" s="91"/>
      <c r="AE292" s="86"/>
      <c r="AF292" s="87"/>
      <c r="AG292" s="87"/>
      <c r="AH292" s="98"/>
    </row>
    <row r="293" spans="2:34" ht="14.25" x14ac:dyDescent="0.2">
      <c r="B293" s="174" t="s">
        <v>47</v>
      </c>
      <c r="C293" s="113"/>
      <c r="D293" s="113"/>
      <c r="E293" s="113"/>
      <c r="F293" s="109">
        <v>0</v>
      </c>
      <c r="G293" s="109"/>
      <c r="H293" s="109">
        <v>0</v>
      </c>
      <c r="I293" s="109"/>
      <c r="J293" s="109">
        <v>0</v>
      </c>
      <c r="K293" s="109"/>
      <c r="L293" s="109">
        <v>0</v>
      </c>
      <c r="M293" s="109"/>
      <c r="N293" s="109">
        <v>0</v>
      </c>
      <c r="O293" s="109"/>
      <c r="P293" s="109">
        <v>0</v>
      </c>
      <c r="Q293" s="109"/>
      <c r="R293" s="109">
        <v>0</v>
      </c>
      <c r="S293" s="109"/>
      <c r="T293" s="109">
        <v>0</v>
      </c>
      <c r="U293" s="109"/>
      <c r="V293" s="109">
        <v>0</v>
      </c>
      <c r="W293" s="109"/>
      <c r="X293" s="109">
        <v>0</v>
      </c>
      <c r="Y293" s="109"/>
      <c r="Z293" s="109"/>
      <c r="AA293" s="109"/>
      <c r="AB293" s="109"/>
      <c r="AC293" s="110"/>
      <c r="AD293" s="91"/>
      <c r="AE293" s="86"/>
      <c r="AF293" s="87"/>
      <c r="AG293" s="87"/>
      <c r="AH293" s="98"/>
    </row>
    <row r="294" spans="2:34" ht="14.25" x14ac:dyDescent="0.2">
      <c r="B294" s="174" t="s">
        <v>48</v>
      </c>
      <c r="C294" s="113"/>
      <c r="D294" s="113"/>
      <c r="E294" s="113"/>
      <c r="F294" s="109">
        <v>0</v>
      </c>
      <c r="G294" s="109"/>
      <c r="H294" s="109">
        <v>0</v>
      </c>
      <c r="I294" s="109"/>
      <c r="J294" s="109">
        <v>0</v>
      </c>
      <c r="K294" s="109"/>
      <c r="L294" s="109">
        <v>0</v>
      </c>
      <c r="M294" s="109"/>
      <c r="N294" s="109">
        <v>0</v>
      </c>
      <c r="O294" s="109"/>
      <c r="P294" s="109">
        <v>0</v>
      </c>
      <c r="Q294" s="109"/>
      <c r="R294" s="109">
        <v>0</v>
      </c>
      <c r="S294" s="109"/>
      <c r="T294" s="109">
        <v>0</v>
      </c>
      <c r="U294" s="109"/>
      <c r="V294" s="109">
        <v>0</v>
      </c>
      <c r="W294" s="109"/>
      <c r="X294" s="109">
        <v>0</v>
      </c>
      <c r="Y294" s="109"/>
      <c r="Z294" s="109"/>
      <c r="AA294" s="109"/>
      <c r="AB294" s="109"/>
      <c r="AC294" s="110"/>
      <c r="AD294" s="91"/>
      <c r="AE294" s="86"/>
      <c r="AF294" s="87"/>
      <c r="AG294" s="87"/>
      <c r="AH294" s="98"/>
    </row>
    <row r="295" spans="2:34" ht="15" x14ac:dyDescent="0.25">
      <c r="B295" s="174" t="s">
        <v>6</v>
      </c>
      <c r="C295" s="113"/>
      <c r="D295" s="113"/>
      <c r="E295" s="113"/>
      <c r="F295" s="109">
        <v>740</v>
      </c>
      <c r="G295" s="109"/>
      <c r="H295" s="109">
        <v>1133</v>
      </c>
      <c r="I295" s="109"/>
      <c r="J295" s="109">
        <v>1334</v>
      </c>
      <c r="K295" s="109"/>
      <c r="L295" s="109">
        <v>1038</v>
      </c>
      <c r="M295" s="109"/>
      <c r="N295" s="109">
        <v>794</v>
      </c>
      <c r="O295" s="109"/>
      <c r="P295" s="109">
        <v>1126</v>
      </c>
      <c r="Q295" s="109"/>
      <c r="R295" s="109">
        <v>1268</v>
      </c>
      <c r="S295" s="109"/>
      <c r="T295" s="109">
        <v>1144</v>
      </c>
      <c r="U295" s="109"/>
      <c r="V295" s="109">
        <v>1008</v>
      </c>
      <c r="W295" s="109"/>
      <c r="X295" s="109">
        <v>822</v>
      </c>
      <c r="Y295" s="109"/>
      <c r="Z295" s="109"/>
      <c r="AA295" s="109"/>
      <c r="AB295" s="109"/>
      <c r="AC295" s="110"/>
      <c r="AD295" s="91"/>
      <c r="AE295" s="86"/>
      <c r="AF295" s="87"/>
      <c r="AG295" s="90"/>
      <c r="AH295" s="98"/>
    </row>
    <row r="296" spans="2:34" ht="15.75" thickBot="1" x14ac:dyDescent="0.3">
      <c r="B296" s="175" t="s">
        <v>49</v>
      </c>
      <c r="C296" s="166"/>
      <c r="D296" s="166"/>
      <c r="E296" s="166"/>
      <c r="F296" s="132">
        <v>0</v>
      </c>
      <c r="G296" s="132"/>
      <c r="H296" s="132">
        <v>0</v>
      </c>
      <c r="I296" s="132"/>
      <c r="J296" s="132">
        <v>4</v>
      </c>
      <c r="K296" s="132"/>
      <c r="L296" s="132">
        <v>0</v>
      </c>
      <c r="M296" s="132"/>
      <c r="N296" s="132">
        <v>0</v>
      </c>
      <c r="O296" s="132"/>
      <c r="P296" s="132">
        <v>0</v>
      </c>
      <c r="Q296" s="132"/>
      <c r="R296" s="132">
        <v>0</v>
      </c>
      <c r="S296" s="132"/>
      <c r="T296" s="132">
        <v>0</v>
      </c>
      <c r="U296" s="132"/>
      <c r="V296" s="132">
        <v>0</v>
      </c>
      <c r="W296" s="132"/>
      <c r="X296" s="132">
        <v>0</v>
      </c>
      <c r="Y296" s="132"/>
      <c r="Z296" s="132"/>
      <c r="AA296" s="132"/>
      <c r="AB296" s="132"/>
      <c r="AC296" s="167"/>
      <c r="AD296" s="91"/>
      <c r="AE296" s="89"/>
      <c r="AF296" s="90"/>
      <c r="AG296" s="98"/>
      <c r="AH296" s="98"/>
    </row>
    <row r="297" spans="2:34" ht="13.5" thickBot="1" x14ac:dyDescent="0.25">
      <c r="B297" s="123" t="s">
        <v>40</v>
      </c>
      <c r="C297" s="124"/>
      <c r="D297" s="124"/>
      <c r="E297" s="124"/>
      <c r="F297" s="126">
        <f>SUM(F290:F296)</f>
        <v>1868</v>
      </c>
      <c r="G297" s="127"/>
      <c r="H297" s="123">
        <f>SUM(H290:H296)</f>
        <v>3355</v>
      </c>
      <c r="I297" s="125"/>
      <c r="J297" s="124">
        <f>SUM(J290:J296)</f>
        <v>3407</v>
      </c>
      <c r="K297" s="124"/>
      <c r="L297" s="123">
        <f>SUM(L290:L296)</f>
        <v>4044</v>
      </c>
      <c r="M297" s="125"/>
      <c r="N297" s="124">
        <f>SUM(N290:N296)</f>
        <v>2323</v>
      </c>
      <c r="O297" s="124"/>
      <c r="P297" s="123">
        <f>P290+P291+P293+P294+P295+P296</f>
        <v>2721</v>
      </c>
      <c r="Q297" s="125"/>
      <c r="R297" s="123">
        <f>R290+R291+R293+R294+R295+R296</f>
        <v>5039</v>
      </c>
      <c r="S297" s="125"/>
      <c r="T297" s="123">
        <f>T290+T291+T293+T294+T295+T296</f>
        <v>4094</v>
      </c>
      <c r="U297" s="125"/>
      <c r="V297" s="123">
        <f>V290+V291+V293+V294+V295+V296</f>
        <v>2816</v>
      </c>
      <c r="W297" s="125"/>
      <c r="X297" s="123">
        <f>X290+X291+X293+X294+X295+X296</f>
        <v>2723</v>
      </c>
      <c r="Y297" s="125"/>
      <c r="Z297" s="123">
        <f>Z290+Z291+Z293+Z294+Z295+Z296</f>
        <v>0</v>
      </c>
      <c r="AA297" s="125"/>
      <c r="AB297" s="123">
        <f>SUM(AB290:AC296)</f>
        <v>0</v>
      </c>
      <c r="AC297" s="124"/>
      <c r="AD297" s="91"/>
      <c r="AE297" s="100"/>
      <c r="AF297" s="100"/>
      <c r="AG297" s="100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87" t="s">
        <v>76</v>
      </c>
      <c r="C304" s="188"/>
      <c r="D304" s="188"/>
      <c r="E304" s="188"/>
      <c r="F304" s="188"/>
      <c r="G304" s="189"/>
      <c r="H304" s="3"/>
      <c r="AD304" s="91"/>
    </row>
    <row r="305" spans="2:30" ht="13.5" thickBot="1" x14ac:dyDescent="0.25">
      <c r="B305" s="190"/>
      <c r="C305" s="191"/>
      <c r="D305" s="191"/>
      <c r="E305" s="191"/>
      <c r="F305" s="191"/>
      <c r="G305" s="192"/>
      <c r="H305" s="3"/>
      <c r="AD305" s="91"/>
    </row>
    <row r="306" spans="2:30" ht="13.5" thickBot="1" x14ac:dyDescent="0.25">
      <c r="B306" s="176" t="s">
        <v>44</v>
      </c>
      <c r="C306" s="177"/>
      <c r="D306" s="177"/>
      <c r="E306" s="178"/>
      <c r="F306" s="194" t="s">
        <v>43</v>
      </c>
      <c r="G306" s="195"/>
      <c r="H306" s="3"/>
      <c r="AD306" s="91"/>
    </row>
    <row r="307" spans="2:30" x14ac:dyDescent="0.2">
      <c r="B307" s="196" t="s">
        <v>45</v>
      </c>
      <c r="C307" s="197"/>
      <c r="D307" s="197"/>
      <c r="E307" s="198"/>
      <c r="F307" s="173">
        <f>SUM(F290:AC290)</f>
        <v>0</v>
      </c>
      <c r="G307" s="122"/>
      <c r="AD307" s="91"/>
    </row>
    <row r="308" spans="2:30" x14ac:dyDescent="0.2">
      <c r="B308" s="174" t="s">
        <v>46</v>
      </c>
      <c r="C308" s="113"/>
      <c r="D308" s="113"/>
      <c r="E308" s="193"/>
      <c r="F308" s="173">
        <f>SUM(F291:AC291)</f>
        <v>21979</v>
      </c>
      <c r="G308" s="122"/>
      <c r="AD308" s="91"/>
    </row>
    <row r="309" spans="2:30" x14ac:dyDescent="0.2">
      <c r="B309" s="174" t="s">
        <v>47</v>
      </c>
      <c r="C309" s="113"/>
      <c r="D309" s="113"/>
      <c r="E309" s="193"/>
      <c r="F309" s="173">
        <f t="shared" ref="F309" si="31">(F293+H293+J293+L293+N293+P293+R293+T293+V293+X293+Z293++AB293)</f>
        <v>0</v>
      </c>
      <c r="G309" s="122"/>
      <c r="AD309" s="91"/>
    </row>
    <row r="310" spans="2:30" x14ac:dyDescent="0.2">
      <c r="B310" s="174" t="s">
        <v>48</v>
      </c>
      <c r="C310" s="113"/>
      <c r="D310" s="113"/>
      <c r="E310" s="193"/>
      <c r="F310" s="173">
        <f>(F294+H294+J294+L294+N294+P294+R294+T294+V294+X294+Z294++AB294)</f>
        <v>0</v>
      </c>
      <c r="G310" s="122"/>
      <c r="AD310" s="91"/>
    </row>
    <row r="311" spans="2:30" x14ac:dyDescent="0.2">
      <c r="B311" s="174" t="s">
        <v>6</v>
      </c>
      <c r="C311" s="113"/>
      <c r="D311" s="113"/>
      <c r="E311" s="193"/>
      <c r="F311" s="173">
        <f>SUM(F295:AC295)</f>
        <v>10407</v>
      </c>
      <c r="G311" s="122"/>
      <c r="AD311" s="91"/>
    </row>
    <row r="312" spans="2:30" ht="13.5" thickBot="1" x14ac:dyDescent="0.25">
      <c r="B312" s="182" t="s">
        <v>49</v>
      </c>
      <c r="C312" s="117"/>
      <c r="D312" s="117"/>
      <c r="E312" s="183"/>
      <c r="F312" s="173">
        <f>SUM(F296:AC296)</f>
        <v>4</v>
      </c>
      <c r="G312" s="122"/>
      <c r="AD312" s="91"/>
    </row>
    <row r="313" spans="2:30" ht="13.5" thickBot="1" x14ac:dyDescent="0.25">
      <c r="B313" s="179" t="s">
        <v>40</v>
      </c>
      <c r="C313" s="180"/>
      <c r="D313" s="180"/>
      <c r="E313" s="181"/>
      <c r="F313" s="123">
        <f>SUM(F307:G312)</f>
        <v>32390</v>
      </c>
      <c r="G313" s="125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2021-11-30T22:30:19Z</dcterms:modified>
</cp:coreProperties>
</file>