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omments2.xml" ContentType="application/vnd.openxmlformats-officedocument.spreadsheetml.comments+xml"/>
  <Override PartName="/xl/charts/chart3.xml" ContentType="application/vnd.openxmlformats-officedocument.drawingml.chart+xml"/>
  <Override PartName="/xl/drawings/drawing4.xml" ContentType="application/vnd.openxmlformats-officedocument.drawing+xml"/>
  <Override PartName="/xl/comments3.xml" ContentType="application/vnd.openxmlformats-officedocument.spreadsheetml.comments+xml"/>
  <Override PartName="/xl/charts/chart4.xml" ContentType="application/vnd.openxmlformats-officedocument.drawingml.chart+xml"/>
  <Override PartName="/xl/charts/style2.xml" ContentType="application/vnd.ms-office.chartstyle+xml"/>
  <Override PartName="/xl/charts/colors2.xml" ContentType="application/vnd.ms-office.chartcolorstyle+xml"/>
  <Override PartName="/xl/drawings/drawing5.xml" ContentType="application/vnd.openxmlformats-officedocument.drawing+xml"/>
  <Override PartName="/xl/comments4.xml" ContentType="application/vnd.openxmlformats-officedocument.spreadsheetml.comments+xml"/>
  <Override PartName="/xl/charts/chart5.xml" ContentType="application/vnd.openxmlformats-officedocument.drawingml.chart+xml"/>
  <Override PartName="/xl/drawings/drawing6.xml" ContentType="application/vnd.openxmlformats-officedocument.drawing+xml"/>
  <Override PartName="/xl/charts/chart6.xml" ContentType="application/vnd.openxmlformats-officedocument.drawingml.chart+xml"/>
  <Override PartName="/xl/drawings/drawing7.xml" ContentType="application/vnd.openxmlformats-officedocument.drawing+xml"/>
  <Override PartName="/xl/charts/chart7.xml" ContentType="application/vnd.openxmlformats-officedocument.drawingml.chart+xml"/>
  <Override PartName="/xl/drawings/drawing8.xml" ContentType="application/vnd.openxmlformats-officedocument.drawing+xml"/>
  <Override PartName="/xl/comments5.xml" ContentType="application/vnd.openxmlformats-officedocument.spreadsheetml.comments+xml"/>
  <Override PartName="/xl/charts/chart8.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C:\Users\ADMIN\Documents\"/>
    </mc:Choice>
  </mc:AlternateContent>
  <bookViews>
    <workbookView xWindow="0" yWindow="0" windowWidth="28800" windowHeight="12030" firstSheet="1" activeTab="3"/>
  </bookViews>
  <sheets>
    <sheet name="E01.001 VAR. QUEJAS Y RECL" sheetId="10" r:id="rId1"/>
    <sheet name="GRAFICO I QUEJAS" sheetId="29" r:id="rId2"/>
    <sheet name="E01.002 EFECT RTA" sheetId="11" r:id="rId3"/>
    <sheet name="GRAFICO EFEC" sheetId="30" r:id="rId4"/>
    <sheet name="E02.001 SATISFACCION CLIENTE" sheetId="12" r:id="rId5"/>
    <sheet name="E02.001 SATISFACCION 2019" sheetId="32" r:id="rId6"/>
    <sheet name="E02.001 SATISFACCION 2020" sheetId="33" r:id="rId7"/>
    <sheet name="Ranking" sheetId="31" r:id="rId8"/>
  </sheets>
  <definedNames>
    <definedName name="_xlnm.Print_Area" localSheetId="0">'E01.001 VAR. QUEJAS Y RECL'!$A$1:$N$52</definedName>
    <definedName name="_xlnm.Print_Area" localSheetId="2">'E01.002 EFECT RTA'!$A$3:$M$89</definedName>
    <definedName name="_xlnm.Print_Area" localSheetId="4">'E02.001 SATISFACCION CLIENTE'!$A$1:$J$46</definedName>
    <definedName name="_xlnm.Print_Titles" localSheetId="0">'E01.001 VAR. QUEJAS Y RECL'!$21:$22</definedName>
    <definedName name="_xlnm.Print_Titles" localSheetId="2">'E01.002 EFECT RTA'!$24:$24</definedName>
  </definedNames>
  <calcPr calcId="162913"/>
</workbook>
</file>

<file path=xl/calcChain.xml><?xml version="1.0" encoding="utf-8"?>
<calcChain xmlns="http://schemas.openxmlformats.org/spreadsheetml/2006/main">
  <c r="D44" i="11" l="1"/>
  <c r="D30" i="10"/>
  <c r="Q33" i="10"/>
  <c r="D16" i="29" l="1"/>
  <c r="D15" i="29"/>
  <c r="D14" i="29"/>
  <c r="D13" i="29"/>
  <c r="D12" i="29"/>
  <c r="D11" i="29"/>
  <c r="E12" i="29" s="1"/>
  <c r="D10" i="29"/>
  <c r="D9" i="29"/>
  <c r="D8" i="29"/>
  <c r="D7" i="29"/>
  <c r="D6" i="29"/>
  <c r="D5" i="29"/>
  <c r="E17" i="30"/>
  <c r="E8" i="30"/>
  <c r="E11" i="29" l="1"/>
  <c r="D33" i="11"/>
  <c r="D7" i="30" s="1"/>
  <c r="D32" i="11"/>
  <c r="D6" i="30" s="1"/>
  <c r="D43" i="11"/>
  <c r="D17" i="30" s="1"/>
  <c r="D42" i="11"/>
  <c r="D41" i="11"/>
  <c r="D40" i="11"/>
  <c r="D39" i="11"/>
  <c r="D13" i="30" s="1"/>
  <c r="D38" i="11"/>
  <c r="D12" i="30" s="1"/>
  <c r="D37" i="11"/>
  <c r="D11" i="30" s="1"/>
  <c r="D36" i="11"/>
  <c r="D35" i="11"/>
  <c r="D9" i="30" s="1"/>
  <c r="D16" i="30"/>
  <c r="D15" i="30"/>
  <c r="D14" i="30"/>
  <c r="D10" i="30"/>
  <c r="D34" i="11"/>
  <c r="D8" i="30" s="1"/>
  <c r="D41" i="10" l="1"/>
  <c r="D40" i="10"/>
  <c r="D39" i="10" l="1"/>
  <c r="E16" i="30" l="1"/>
  <c r="E15" i="30"/>
  <c r="E14" i="30" l="1"/>
  <c r="D38" i="10" l="1"/>
  <c r="D36" i="10" l="1"/>
  <c r="D35" i="10"/>
  <c r="D34" i="10"/>
  <c r="E13" i="30" l="1"/>
  <c r="E12" i="30"/>
  <c r="E11" i="30"/>
  <c r="E10" i="30"/>
  <c r="E9" i="30"/>
  <c r="E7" i="30"/>
  <c r="E6" i="30"/>
  <c r="E10" i="29" l="1"/>
  <c r="E7" i="29" l="1"/>
  <c r="E9" i="29"/>
  <c r="E8" i="29"/>
  <c r="E6" i="29"/>
  <c r="B24" i="12" l="1"/>
  <c r="C31" i="11" l="1"/>
  <c r="C30" i="11"/>
  <c r="C29" i="11" l="1"/>
  <c r="C28" i="11" l="1"/>
  <c r="B28" i="11" l="1"/>
  <c r="D28" i="11" s="1"/>
  <c r="C27" i="11"/>
  <c r="B27" i="11"/>
  <c r="C26" i="11"/>
  <c r="B26" i="11"/>
  <c r="C25" i="11"/>
  <c r="D26" i="11" l="1"/>
  <c r="D27" i="11"/>
  <c r="B29" i="11"/>
  <c r="B25" i="11"/>
  <c r="B30" i="11" s="1"/>
  <c r="D33" i="10"/>
  <c r="D32" i="10"/>
  <c r="D31" i="10"/>
  <c r="E5" i="29"/>
  <c r="D29" i="10"/>
  <c r="D28" i="10"/>
  <c r="D27" i="10"/>
  <c r="D26" i="10"/>
  <c r="D25" i="10"/>
  <c r="D24" i="10"/>
  <c r="D25" i="11" l="1"/>
  <c r="B31" i="11"/>
  <c r="D31" i="11" s="1"/>
  <c r="D30" i="11"/>
  <c r="D29" i="11"/>
  <c r="D23" i="10"/>
</calcChain>
</file>

<file path=xl/comments1.xml><?xml version="1.0" encoding="utf-8"?>
<comments xmlns="http://schemas.openxmlformats.org/spreadsheetml/2006/main">
  <authors>
    <author>PwC</author>
  </authors>
  <commentList>
    <comment ref="F6" authorId="0" shapeId="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7" authorId="0" shapeId="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9" authorId="0" shapeId="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9" authorId="0" shapeId="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0" authorId="0" shapeId="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0" authorId="0" shapeId="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1" authorId="0" shapeId="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1" authorId="0" shapeId="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2" authorId="0" shapeId="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2" authorId="0" shapeId="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3" authorId="0" shapeId="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4" authorId="0" shapeId="0">
      <text>
        <r>
          <rPr>
            <b/>
            <sz val="8"/>
            <color indexed="81"/>
            <rFont val="Tahoma"/>
            <family val="2"/>
          </rPr>
          <t>PwC:</t>
        </r>
        <r>
          <rPr>
            <sz val="8"/>
            <color indexed="81"/>
            <rFont val="Tahoma"/>
            <family val="2"/>
          </rPr>
          <t xml:space="preserve">
Medición, comportamiento o estimación del indicador al inicio de la gestión de gobierno</t>
        </r>
      </text>
    </comment>
    <comment ref="F14" authorId="0" shapeId="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F23"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4"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5"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6"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6"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7"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7"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8"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8"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9"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9"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0"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0"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1"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1"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2"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6"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7"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8"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9"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40"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41"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List>
</comments>
</file>

<file path=xl/comments2.xml><?xml version="1.0" encoding="utf-8"?>
<comments xmlns="http://schemas.openxmlformats.org/spreadsheetml/2006/main">
  <authors>
    <author>PwC</author>
  </authors>
  <commentList>
    <comment ref="F8" authorId="0" shapeId="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9" authorId="0" shapeId="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11" authorId="0" shapeId="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11" authorId="0" shapeId="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2" authorId="0" shapeId="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2" authorId="0" shapeId="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3" authorId="0" shapeId="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3" authorId="0" shapeId="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4" authorId="0" shapeId="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4" authorId="0" shapeId="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5" authorId="0" shapeId="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6" authorId="0" shapeId="0">
      <text>
        <r>
          <rPr>
            <b/>
            <sz val="8"/>
            <color indexed="81"/>
            <rFont val="Tahoma"/>
            <family val="2"/>
          </rPr>
          <t>PwC:</t>
        </r>
        <r>
          <rPr>
            <sz val="8"/>
            <color indexed="81"/>
            <rFont val="Tahoma"/>
            <family val="2"/>
          </rPr>
          <t xml:space="preserve">
Medición, comportamiento o estimación del indicador al inicio de la gestión de gobierno</t>
        </r>
      </text>
    </comment>
    <comment ref="F16" authorId="0" shapeId="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H16" authorId="0" shapeId="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 ref="F25"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6"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6"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7"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7"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8"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8"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9"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9"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0"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0"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1"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1"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2"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2"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3"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4"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5"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6"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6"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7"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7"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8"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8"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9"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9"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0"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0"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List>
</comments>
</file>

<file path=xl/comments3.xml><?xml version="1.0" encoding="utf-8"?>
<comments xmlns="http://schemas.openxmlformats.org/spreadsheetml/2006/main">
  <authors>
    <author>PwC</author>
  </authors>
  <commentList>
    <comment ref="C4" authorId="0" shapeId="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List>
</comments>
</file>

<file path=xl/comments4.xml><?xml version="1.0" encoding="utf-8"?>
<comments xmlns="http://schemas.openxmlformats.org/spreadsheetml/2006/main">
  <authors>
    <author>PwC</author>
  </authors>
  <commentList>
    <comment ref="F7" authorId="0" shapeId="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8" authorId="0" shapeId="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10" authorId="0" shapeId="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10" authorId="0" shapeId="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1" authorId="0" shapeId="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1" authorId="0" shapeId="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2" authorId="0" shapeId="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2" authorId="0" shapeId="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3" authorId="0" shapeId="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3" authorId="0" shapeId="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4" authorId="0" shapeId="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5" authorId="0" shapeId="0">
      <text>
        <r>
          <rPr>
            <b/>
            <sz val="8"/>
            <color indexed="81"/>
            <rFont val="Tahoma"/>
            <family val="2"/>
          </rPr>
          <t>PwC:</t>
        </r>
        <r>
          <rPr>
            <sz val="8"/>
            <color indexed="81"/>
            <rFont val="Tahoma"/>
            <family val="2"/>
          </rPr>
          <t xml:space="preserve">
Medición, comportamiento o estimación del indicador al inicio de la gestión de gobierno</t>
        </r>
      </text>
    </comment>
    <comment ref="F15" authorId="0" shapeId="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H15" authorId="0" shapeId="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List>
</comments>
</file>

<file path=xl/comments5.xml><?xml version="1.0" encoding="utf-8"?>
<comments xmlns="http://schemas.openxmlformats.org/spreadsheetml/2006/main">
  <authors>
    <author>Windows User</author>
  </authors>
  <commentList>
    <comment ref="S11" authorId="0" shapeId="0">
      <text>
        <r>
          <rPr>
            <b/>
            <sz val="9"/>
            <color indexed="81"/>
            <rFont val="Tahoma"/>
            <family val="2"/>
          </rPr>
          <t>Windows User:</t>
        </r>
        <r>
          <rPr>
            <sz val="9"/>
            <color indexed="81"/>
            <rFont val="Tahoma"/>
            <family val="2"/>
          </rPr>
          <t xml:space="preserve">
%
</t>
        </r>
      </text>
    </comment>
  </commentList>
</comments>
</file>

<file path=xl/sharedStrings.xml><?xml version="1.0" encoding="utf-8"?>
<sst xmlns="http://schemas.openxmlformats.org/spreadsheetml/2006/main" count="404" uniqueCount="155">
  <si>
    <t xml:space="preserve">Código del Indicador </t>
  </si>
  <si>
    <t>Nombre del indicador</t>
  </si>
  <si>
    <t>Tipo de indicador</t>
  </si>
  <si>
    <t>Objetivo del indicador</t>
  </si>
  <si>
    <t>Pertinencia del Indicador</t>
  </si>
  <si>
    <t>Unidad de medida</t>
  </si>
  <si>
    <t>Definición de variables de la Fórmula</t>
  </si>
  <si>
    <t>Fórmula para su Cálculo</t>
  </si>
  <si>
    <t>Aspectos metodológicos</t>
  </si>
  <si>
    <t>Fuente de los datos</t>
  </si>
  <si>
    <t>Periodicidad / Fechas de medición</t>
  </si>
  <si>
    <t>Responsable de generar el indicador</t>
  </si>
  <si>
    <t>Responsable del seguimiento del indicador</t>
  </si>
  <si>
    <t>DEFINICIÓN DEL INDICADOR</t>
  </si>
  <si>
    <t>Meta</t>
  </si>
  <si>
    <t>Fecha</t>
  </si>
  <si>
    <t>Fecha Limite</t>
  </si>
  <si>
    <t>Proceso</t>
  </si>
  <si>
    <t>NO</t>
  </si>
  <si>
    <t>Rangos de evaluación</t>
  </si>
  <si>
    <t>Tablero Indicadores</t>
  </si>
  <si>
    <t>Logro</t>
  </si>
  <si>
    <t>Cumplido</t>
  </si>
  <si>
    <t>% Logro</t>
  </si>
  <si>
    <t>Observaciones del Resultado</t>
  </si>
  <si>
    <t>Acciones de mejoramiento requeridas</t>
  </si>
  <si>
    <t>Responsable</t>
  </si>
  <si>
    <t>Estado Acciones</t>
  </si>
  <si>
    <t>Mensual</t>
  </si>
  <si>
    <t>Línea de base</t>
  </si>
  <si>
    <t>E01.001</t>
  </si>
  <si>
    <t>Determinar la disminución o incremento en el volumen de las quejas y los reclamos que recibe la Secretaría en comparación con el período anterior por área y en general de la Secretaría, con el fin de generar acciones para el mejoramiento de este indicador</t>
  </si>
  <si>
    <t>La medición del comportamiento de las quejas y reclamos que llegan a la Secretaría, permite evaluar la eficiencia de las áreas en la prestación del servicio, conocer el grado de satisfacción de los clientes y evaluar los mecanismos de mejora del servicio, si se requiere.</t>
  </si>
  <si>
    <t>Profesional Universitario de Archivo y Correspondencia</t>
  </si>
  <si>
    <t>GESTIONAR SOLICITUDES Y CORRESPONDENCIA                                                                                      HOJA DE VIDA DE INDICADORES POR PROCESO</t>
  </si>
  <si>
    <t>Código</t>
  </si>
  <si>
    <t>Página</t>
  </si>
  <si>
    <t>Versión</t>
  </si>
  <si>
    <t>Vigencia</t>
  </si>
  <si>
    <t>SEGUIMIENTO AL INDICADOR</t>
  </si>
  <si>
    <t>E01.002</t>
  </si>
  <si>
    <t>EFECTIVIDAD EN LA RESPUESTA</t>
  </si>
  <si>
    <t xml:space="preserve">Determinar la capacidad de respuesta a la correspondencia que es enviada por la Secretaría en los tiempos estipulados </t>
  </si>
  <si>
    <t xml:space="preserve">Teniendo en cuenta que parte importante de la satisfacción al cliente es obtener respuesta a sus inquietudes, y más, si es en un corto tiempo, la Secretaría fija unos  acuerdos niveles de servicio-ANS (con base en la ley y acuerdos internos) para dar respuesta a la correspondencia . Por lo tanto, es importante medir el cumplimiento de estos acuerdos que se ven reflejados en la oportunidad en la entrega de la respuesta a los clientes. </t>
  </si>
  <si>
    <t xml:space="preserve">Porcentaje </t>
  </si>
  <si>
    <t xml:space="preserve">ER: Efectividad de las respuestas de las comunicaciones de la Secretaría 
RET: Respuestas emitidas en el tiempo establecido de las comunicaciones del mes
TS: Total de solicitudes recibidas por la Secretaría que requieren respuesta
PRSV: Correspondencia pendiente de respuesta sin vencer en el tiempo establecido
</t>
  </si>
  <si>
    <t>ER = (RET/ (TS - PRSV))*100</t>
  </si>
  <si>
    <r>
      <t xml:space="preserve">En el Sistema de Atención al Ciudadano - SAC, se registra la correspondencia recibida por la Secretaría de sus clientes y las fechas en que las áreas de gestión dan respuesta a los requerimientos por medio de "respuesta enviada"; además se cuenta con el reporte </t>
    </r>
    <r>
      <rPr>
        <i/>
        <sz val="10"/>
        <rFont val="Arial"/>
        <family val="2"/>
      </rPr>
      <t xml:space="preserve">Dependencias por estado de finalización, </t>
    </r>
    <r>
      <rPr>
        <sz val="10"/>
        <rFont val="Arial"/>
        <family val="2"/>
      </rPr>
      <t xml:space="preserve">donde se genera los datos necesarios para determinar si la respuesta fue entregada en los tiempos estipulados por la Secretaría. Y en el caso de que no haya sistema se utiliza la </t>
    </r>
    <r>
      <rPr>
        <i/>
        <sz val="10"/>
        <rFont val="Arial"/>
        <family val="2"/>
      </rPr>
      <t>Planilla Atención al Ciudadano.</t>
    </r>
    <r>
      <rPr>
        <sz val="10"/>
        <rFont val="Arial"/>
        <family val="2"/>
      </rPr>
      <t xml:space="preserve">
Es de anotar,  que en el numerador no se tienen en cuenta la correspondencia respondida por fuera del tiempo estipulado y las vencidas que aún no se han respondido. </t>
    </r>
  </si>
  <si>
    <t>Sistema de Atención al Ciudadano - SAC y/o Planilla Atención al Ciudadano</t>
  </si>
  <si>
    <t xml:space="preserve">Mensual </t>
  </si>
  <si>
    <t>1 de 2</t>
  </si>
  <si>
    <t>2 de 2</t>
  </si>
  <si>
    <t>Atención al Ciudadano. - Coordinadores dependencias</t>
  </si>
  <si>
    <t>DESARROLLAR Y  MANTENER RELACIONES CON EL CIUDADANO                                                                                      HOJA DE VIDA DE INDICADORES POR PROCESO</t>
  </si>
  <si>
    <t>E02.001</t>
  </si>
  <si>
    <t>CUMPLIMIENTO DE LAS MEDICIONES DE SATISFACCIÓN DEL CLIENTE</t>
  </si>
  <si>
    <t>Determinar el cumplimiento en la gestión de las mediciones de satisfacción del cliente programadas</t>
  </si>
  <si>
    <t>Con el fin de conocer la  satisfacción de los clientes con respecto a los servicios que presta la Secretaría, se programa, en el plan de acción, el número de encuestas a realizar a los clientes. Por lo tanto, se requiere medir el cumplimiento de la meta fijada.</t>
  </si>
  <si>
    <t>CMSC: Cumplimiento en la medición de la satisfacción del cliente
NME: Número de mediciones de satisfacción del cliente efectuadas en el año
NMP: Número de mediciones de satisfacción del cliente programadas en el año</t>
  </si>
  <si>
    <t>CMSC = (NME / NMP) * 100</t>
  </si>
  <si>
    <t>En el periodo estimado por la Secretaría en el Plan de Acción, se aplican las encuestas de Satisfacción del Servicio a los clientes seleccionados a través de un método estadístico. Las encuestas diligenciadas se compara con la meta programada obteniéndose de esta manera el porcentaje de cumplimiento de las mediciones de la satisfacción del cliente.</t>
  </si>
  <si>
    <t>Seguimiento a la ejecución del plan de acción del área encargada de las comunicaciones de la Secretaría</t>
  </si>
  <si>
    <t xml:space="preserve">Anual </t>
  </si>
  <si>
    <t>SEGUIMIENTO AL INDICADOR VARIACIÓN DE QUEJAS Y RECLAMOS DE LA SECRETARÍA</t>
  </si>
  <si>
    <t>SEGUIMIENTO AL INDICADOR EFECTIVIDAD EN LA RESPUESTA</t>
  </si>
  <si>
    <t>Dependencias involucradas</t>
  </si>
  <si>
    <t xml:space="preserve">                                                                                                                                                                                                                                                                                                         -ATENCIÓN AL CIUDADANO-</t>
  </si>
  <si>
    <t>4.0</t>
  </si>
  <si>
    <t xml:space="preserve">1 de </t>
  </si>
  <si>
    <t xml:space="preserve">                                                                                                                                                                                                                                                                                                              -ATENCIÓN AL CIUDADANO-</t>
  </si>
  <si>
    <t xml:space="preserve">2 de </t>
  </si>
  <si>
    <t xml:space="preserve">  de </t>
  </si>
  <si>
    <t xml:space="preserve">                                                                                                                                                                                                                                                                                                                  -ATENCIÓN AL CIUDADANO-</t>
  </si>
  <si>
    <t>Profesional Universitario de Servicio de Atención al Ciudadano</t>
  </si>
  <si>
    <t>Dependencias SED/ Atención al Ciudadano</t>
  </si>
  <si>
    <t>VARIACIÓN DE QUEJAS  DE LA SECRETARÍA DE EDUCACION</t>
  </si>
  <si>
    <t>5.0</t>
  </si>
  <si>
    <t>PORCENTAJE</t>
  </si>
  <si>
    <t xml:space="preserve">1) VTQ: Variación total de quejas de la Secretaria
Qt: Quejas totales recibidas en la Secretaría en el periodo actual 
Qt-1: Quejas totales recibidas en la Secretaría en el periodo anterior 
2) VQAi: Variación de quejas del área i de la Secretaría
Qit: Quejas recibidas en el área i en el periodo actual
Qit-1: Quejas recibidas en el área i en el periodo anterior 
3) VTR: Variación total de reclamos de la Secretaria
</t>
  </si>
  <si>
    <t xml:space="preserve">Sistema de Atención al Ciudadano - SAC </t>
  </si>
  <si>
    <t>Profesional Universitario Grado 04  de Servicio de Atención al Ciudadano</t>
  </si>
  <si>
    <t>Bueno</t>
  </si>
  <si>
    <t>Regular</t>
  </si>
  <si>
    <t>Malo</t>
  </si>
  <si>
    <t>&lt;10 quejas</t>
  </si>
  <si>
    <t xml:space="preserve"> &gt; 15 quejas</t>
  </si>
  <si>
    <t>Remitir las quejas contra servidores públicos a la Oficina de Control Interno Disciplinario y hacer seguimiento a quejas y reclamos desde Atención al Ciudadano y en conjunto con las demás áreas</t>
  </si>
  <si>
    <t>Se observar que en este mes hubo diferencia con 3 quejas frente al mes anterior, donde se visualiza que las quejas corresponden a inconformismo frente a docentes o administrativos por mal comportamiento e incumplimiento de funciones,  ausentismo laboral, inconsistencias de nómina acoso laboral y solicitud de cambio de docentes</t>
  </si>
  <si>
    <t>31/04/2014</t>
  </si>
  <si>
    <t xml:space="preserve">Bueno: 80% a 100 % </t>
  </si>
  <si>
    <t>Regular: 79% a 60 %</t>
  </si>
  <si>
    <t>Malo: Inferior al 59%</t>
  </si>
  <si>
    <t>Seguimiento y acompañamiento a las dependencias involucradas en el SAC, realizar reuniones periodicas con los coordinadores para determinar los puntos débiles.   Esto se analiza en comitès directivos donde se observa el apoyo de los lideres de cada proceso con el personal a cargo</t>
  </si>
  <si>
    <t>Se observa un buen resultado en este indicador, evidenciando una vez más el compromiso de los funcionarios en responder a tiempo los requerimientos.</t>
  </si>
  <si>
    <t>Se mantiene en un buen nivel de respuesta, en este mes se incrementaron los requerimientos que ingresaron a la SED</t>
  </si>
  <si>
    <t>Se presenta un leve disminucion  con relación al mes anterior, sin embargo se busca sobrepasar el 80% proyectado como linea de base</t>
  </si>
  <si>
    <t>A pesar de todos los inconvenientes presentados, se observa cumplimiento general en todos los requerimientos y en la efectiva respuesta dada a cada uno de sus peticiones asignadas.</t>
  </si>
  <si>
    <t>Una vez mas la efectividad de respuesta se ve disminuida pero se mantiene en buen nivel de satisfacciòn de acuerdo a la meta propuesta, pese a que en este mes se incrementaron los requerimientos</t>
  </si>
  <si>
    <t>Existe incremento con respecto al mes anterior y se debe en primer lugar a quejas presentadas por novedades y descuentos de nòmina, de igual manera quejas contra docentes y funcionarios de Recursos Humanos</t>
  </si>
  <si>
    <t>Se realiza el tramite pertinentes y se hace seguimiento a las quejas presentadas desde Atenciòn al Ciudadano</t>
  </si>
  <si>
    <t>Quejas contra docentes, directivos docentes, embargos, descuentos de nòmina.</t>
  </si>
  <si>
    <t>Quejas contra rectores, docentes, por traslados, queja contra un funcionario de atencion al ciudadano, tutelas</t>
  </si>
  <si>
    <t>Quejas contra docentes, directivos docentes, maltrato a alumnos, novedades de nòmina, pago de horas extras</t>
  </si>
  <si>
    <t>Quejas contra rectores, docentes, maltrato contra docentes y alumnos, por traslados de docentes, por inasistencia de docentes, quejas contra contratistas</t>
  </si>
  <si>
    <t>Quejas contra rectores, docentes, maltrato contra docentes y alumnos, por traslados de docentes, por inasistencia de docentes, quejas  por maltrato infantil</t>
  </si>
  <si>
    <t>En la medida en que un cliente presenta una queja o reclamo, verbal o escrita, se registra en el Sistema de Atención al Ciudadano - SAC o en la Planilla de Atención al Ciudadano cuando no se cuente con este sistema. Al final de cada mes se obtiene por separado, el número total de quejas y reclamos que recibió cada área. Al compararse los resultados obtenidos con los del mes anterior, se logra visualizar el comportamiento (creciente o decreciente) que vienen presentando las quejas y reclamos presentados por los clientes. Para el análisis de los resultados, y planteamiento de mejoras en caso de que se requiera, es necesario evaluar las causales y su frecuencia.</t>
  </si>
  <si>
    <t>10 Quejas≤X=15 quejas</t>
  </si>
  <si>
    <t xml:space="preserve">Seguimiento y acompañamiento a las dependencias involucradas en el SAC, realizar reuniones periodicas con los coordinadores para determinar los puntos débiles cuando hubiere lugar.   </t>
  </si>
  <si>
    <t>MES</t>
  </si>
  <si>
    <t>JULIO</t>
  </si>
  <si>
    <t>AGOSTO</t>
  </si>
  <si>
    <t>SEPTIEMBRE</t>
  </si>
  <si>
    <t>Enero</t>
  </si>
  <si>
    <t>Febrero</t>
  </si>
  <si>
    <t>Marzo</t>
  </si>
  <si>
    <t>Abril</t>
  </si>
  <si>
    <t>Mayo</t>
  </si>
  <si>
    <t>Junio</t>
  </si>
  <si>
    <t>Julio</t>
  </si>
  <si>
    <t>Agosto</t>
  </si>
  <si>
    <t>Septiembre</t>
  </si>
  <si>
    <t>Octubre</t>
  </si>
  <si>
    <t>Noviembre</t>
  </si>
  <si>
    <t>Diciembre</t>
  </si>
  <si>
    <t xml:space="preserve"> PUESTO RANKING</t>
  </si>
  <si>
    <t>LUGAR</t>
  </si>
  <si>
    <t>ENERO</t>
  </si>
  <si>
    <t>FEBRERO</t>
  </si>
  <si>
    <t>MARZO</t>
  </si>
  <si>
    <t>ABRIL</t>
  </si>
  <si>
    <t>MAYO</t>
  </si>
  <si>
    <t>JUNIO</t>
  </si>
  <si>
    <t>OCTUBRE</t>
  </si>
  <si>
    <t>NOVIEMBRE</t>
  </si>
  <si>
    <t>DICIEMBRE</t>
  </si>
  <si>
    <t>GESTIONAR SOLICITUDES Y CORRESPONDENCIA                                                                                                                                                       HOJA DE VIDA DE INDICADORES POR PROCESO</t>
  </si>
  <si>
    <t>Quejas en contra de rectores y docentes, formuladas por padres de familia, alumnos y docentes, demora en trámite de prestaciones y queja contra proinsalud atendida por el comité de prestaciones sociales, de igual manera por solicitud de traslado e  inconformidad por horas extras1) VTQ= (Qt -Qt-1)/Qt-1 
2) VQAi= (Qit -Qit-1)/Qit-1
3) VTR= (Rt -Rt-1)/Rt-1
4) VRAi= (Rit -Rit-1)/Rit-1</t>
  </si>
  <si>
    <t xml:space="preserve">Se verificó en la plataforma SAC V2 de  Atenciòn al Ciudadano donde se evidencia que no existieron quejas al respecto </t>
  </si>
  <si>
    <t xml:space="preserve">Ninguna dependencia </t>
  </si>
  <si>
    <t>La encuesta de Satisfacción   fué aplicada a partir del 1 de junio con corte a 30 de  Diciembre de 2019</t>
  </si>
  <si>
    <t>De acuerdo a lo manifestado en la encuesta se pudo evidenciar que la satisfacción en los servicios prestados por la Secretaria de Educción de Nariño, se encuentran en los siguientes rango de evaluación:  ACTITUD Y TRATO en  calificación de excelente entre el 43% y 50%, y en rango de bueno entre el 38% y 48%.  Con respecto a  TIEMPO DE RESPUESTA  en calificación de excelente entre el 45% y 51% y en bueno entre 40% y 42% y en la pregunta de LA PAGINA WEB de la Secretaria en excelente esta calificada con el  32% y bueno con el 55%</t>
  </si>
  <si>
    <t>Queja en contra de bibliotecaria por no laborar en jornada de la tarde, en contra de docentes, directivos docentes, por acoso escolar, por maltrato de docentes a estudiantes. por no entregar los refrigerios PAE y por no entregar y separar los alimentos por separado - contaminación de carnes y pollo. ausentismo laboral de docentes y por falta de pago de una licencia</t>
  </si>
  <si>
    <t>Posesión de administrativos instituciones educativas, queja contra docente, presunto acoso sexual, quejas contra docentes, rector, coordinador, contra Inesur por falta de expedición de certificados, por abandono de cargo docente, negación de cupo a estudiante, por cambios de uniforme,  por maltrato a docentes, acoso laboral, queja proceso Simat y cambio de docente y ausencia laboral de docentes</t>
  </si>
  <si>
    <t xml:space="preserve">El porcentaje de oportunidad de la Secretaria de Educación esta en los rangos superiores, observando oportunidad en la respuestas brindadas por los funciionarios.  </t>
  </si>
  <si>
    <t>Educación inclusiva, maltrato por parte de un funcionario, corrección de evaluación docente, queja en contra de docentes, acoso laboral rector de la I.E., ausentismo laboral,  queja por malos manejos de recursos por parte de un rector, inconformidad PAE, queja en contra de docente orientadora, por  incapacidad laboral, mal desempeño de docente  y descuentos por novedad</t>
  </si>
  <si>
    <t>Convocatoria 008 Tutores todos aprender, Promoción estudiante educación inclusiva,  Queja en contra de docentes por acoso laboral, ausencia de acto de traslado por convocatoria ordinaria,  inconvenientes instituciones y falta de apoyo a alumnos que no tienen conectividad, Ausentismo laboral y respuesta brindada por no aceptarlo en la convocatoria de tutores</t>
  </si>
  <si>
    <t>Reclamos por reintegro de subsidio de transporte, inconsistencias de nómina, Elementos de Bioseguridad, Reclamo por falta de trámite de cesantías, Retiro de cesantías, no se tuvo en cuenta su hoja de vida para encargos y Falta de consignación</t>
  </si>
  <si>
    <t>31/06/2020</t>
  </si>
  <si>
    <t>31/09/2020</t>
  </si>
  <si>
    <t>31/11/2020</t>
  </si>
  <si>
    <t>1//2019</t>
  </si>
  <si>
    <t>GESTIONAR SOLICITUDES Y CORRESPONDENCIA     HOJA DE VIDA DE INDICADORES POR PROCESO</t>
  </si>
  <si>
    <t>La encuesta de Satisfacción  seá aplicada a partir del 1 de octubre  con corte a 30 de  Diciembre de 2020</t>
  </si>
  <si>
    <t>Queja por la no cancelación de auxilio de transporte, Falta de dotación tecnológica,  Inconformidad asesoría formatos PAE,  Cubrimiento de licencias, Queja por falta de consignación</t>
  </si>
  <si>
    <t>Por no dar debida respuesta, intervención por demora en tramite,  Pago por licencia, Incumplimiento en tramite de pensión desde el año 2019, por traslado y por amenazas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</si>
</sst>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6">
    <numFmt numFmtId="41" formatCode="_-* #,##0_-;\-* #,##0_-;_-* &quot;-&quot;_-;_-@_-"/>
    <numFmt numFmtId="164" formatCode="#,##0.000"/>
    <numFmt numFmtId="165" formatCode="#,##0.0000"/>
    <numFmt numFmtId="166" formatCode="#,##0.000;[Red]#,##0.000"/>
    <numFmt numFmtId="167" formatCode="_-* #,##0.0000_-;\-* #,##0.0000_-;_-* &quot;-&quot;_-;_-@_-"/>
    <numFmt numFmtId="168" formatCode="0.0%"/>
  </numFmts>
  <fonts count="27" x14ac:knownFonts="1">
    <font>
      <sz val="10"/>
      <name val="Arial"/>
    </font>
    <font>
      <sz val="10"/>
      <name val="Arial"/>
      <family val="2"/>
    </font>
    <font>
      <b/>
      <sz val="10"/>
      <name val="Arial"/>
      <family val="2"/>
    </font>
    <font>
      <sz val="10"/>
      <name val="Arial"/>
      <family val="2"/>
    </font>
    <font>
      <sz val="8"/>
      <color indexed="81"/>
      <name val="Tahoma"/>
      <family val="2"/>
    </font>
    <font>
      <b/>
      <sz val="8"/>
      <color indexed="81"/>
      <name val="Tahoma"/>
      <family val="2"/>
    </font>
    <font>
      <sz val="10"/>
      <color indexed="81"/>
      <name val="Tahoma"/>
      <family val="2"/>
    </font>
    <font>
      <sz val="11"/>
      <name val="Arial"/>
      <family val="2"/>
    </font>
    <font>
      <sz val="6"/>
      <name val="Times New Roman"/>
      <family val="1"/>
    </font>
    <font>
      <sz val="6"/>
      <name val="Arial"/>
      <family val="2"/>
    </font>
    <font>
      <sz val="12"/>
      <name val="Arial"/>
      <family val="2"/>
    </font>
    <font>
      <i/>
      <sz val="10"/>
      <name val="Arial"/>
      <family val="2"/>
    </font>
    <font>
      <b/>
      <sz val="8"/>
      <color theme="1"/>
      <name val="Tahoma"/>
      <family val="2"/>
    </font>
    <font>
      <sz val="8"/>
      <name val="Tahoma"/>
      <family val="2"/>
    </font>
    <font>
      <sz val="10"/>
      <name val="Tahoma"/>
      <family val="2"/>
    </font>
    <font>
      <sz val="9"/>
      <name val="Arial"/>
      <family val="2"/>
    </font>
    <font>
      <b/>
      <sz val="8"/>
      <name val="Arial"/>
      <family val="2"/>
    </font>
    <font>
      <sz val="10"/>
      <name val="Arial"/>
      <family val="2"/>
    </font>
    <font>
      <sz val="8"/>
      <name val="Arial"/>
      <family val="2"/>
    </font>
    <font>
      <sz val="8"/>
      <color theme="1"/>
      <name val="Helvetica"/>
      <family val="2"/>
    </font>
    <font>
      <sz val="9"/>
      <color indexed="81"/>
      <name val="Tahoma"/>
      <family val="2"/>
    </font>
    <font>
      <b/>
      <sz val="9"/>
      <color indexed="81"/>
      <name val="Tahoma"/>
      <family val="2"/>
    </font>
    <font>
      <sz val="8"/>
      <name val="Calibri"/>
      <family val="2"/>
    </font>
    <font>
      <sz val="8"/>
      <color rgb="FF000000"/>
      <name val="Calibri"/>
      <family val="2"/>
    </font>
    <font>
      <sz val="10"/>
      <color rgb="FFFF0000"/>
      <name val="Arial"/>
      <family val="2"/>
    </font>
    <font>
      <sz val="11"/>
      <name val="Calibri"/>
      <family val="2"/>
    </font>
    <font>
      <b/>
      <sz val="10"/>
      <color theme="1"/>
      <name val="Arial"/>
      <family val="2"/>
    </font>
  </fonts>
  <fills count="11">
    <fill>
      <patternFill patternType="none"/>
    </fill>
    <fill>
      <patternFill patternType="gray125"/>
    </fill>
    <fill>
      <patternFill patternType="solid">
        <fgColor indexed="41"/>
        <bgColor indexed="64"/>
      </patternFill>
    </fill>
    <fill>
      <patternFill patternType="solid">
        <fgColor indexed="22"/>
        <bgColor indexed="64"/>
      </patternFill>
    </fill>
    <fill>
      <patternFill patternType="solid">
        <fgColor indexed="9"/>
        <bgColor indexed="64"/>
      </patternFill>
    </fill>
    <fill>
      <patternFill patternType="solid">
        <fgColor rgb="FFFFFF00"/>
        <bgColor indexed="64"/>
      </patternFill>
    </fill>
    <fill>
      <patternFill patternType="solid">
        <fgColor rgb="FFFF0000"/>
        <bgColor indexed="64"/>
      </patternFill>
    </fill>
    <fill>
      <patternFill patternType="solid">
        <fgColor theme="8" tint="-0.249977111117893"/>
        <bgColor indexed="64"/>
      </patternFill>
    </fill>
    <fill>
      <patternFill patternType="solid">
        <fgColor rgb="FF00B050"/>
        <bgColor indexed="64"/>
      </patternFill>
    </fill>
    <fill>
      <patternFill patternType="solid">
        <fgColor theme="3" tint="0.39997558519241921"/>
        <bgColor indexed="64"/>
      </patternFill>
    </fill>
    <fill>
      <patternFill patternType="solid">
        <fgColor theme="3" tint="0.59999389629810485"/>
        <bgColor indexed="64"/>
      </patternFill>
    </fill>
  </fills>
  <borders count="49">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right/>
      <top style="medium">
        <color indexed="64"/>
      </top>
      <bottom/>
      <diagonal/>
    </border>
    <border>
      <left/>
      <right style="medium">
        <color indexed="64"/>
      </right>
      <top/>
      <bottom/>
      <diagonal/>
    </border>
    <border>
      <left style="thin">
        <color indexed="64"/>
      </left>
      <right/>
      <top/>
      <bottom/>
      <diagonal/>
    </border>
    <border>
      <left/>
      <right style="thin">
        <color indexed="64"/>
      </right>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thin">
        <color indexed="64"/>
      </top>
      <bottom/>
      <diagonal/>
    </border>
    <border>
      <left style="medium">
        <color indexed="64"/>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medium">
        <color indexed="64"/>
      </right>
      <top style="thin">
        <color indexed="64"/>
      </top>
      <bottom/>
      <diagonal/>
    </border>
    <border>
      <left/>
      <right/>
      <top/>
      <bottom style="medium">
        <color indexed="64"/>
      </bottom>
      <diagonal/>
    </border>
    <border>
      <left style="thin">
        <color indexed="64"/>
      </left>
      <right/>
      <top style="medium">
        <color indexed="64"/>
      </top>
      <bottom/>
      <diagonal/>
    </border>
    <border>
      <left/>
      <right style="thin">
        <color indexed="64"/>
      </right>
      <top style="medium">
        <color indexed="64"/>
      </top>
      <bottom/>
      <diagonal/>
    </border>
    <border>
      <left/>
      <right style="thin">
        <color indexed="64"/>
      </right>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thin">
        <color indexed="64"/>
      </top>
      <bottom/>
      <diagonal/>
    </border>
    <border>
      <left/>
      <right style="thin">
        <color indexed="64"/>
      </right>
      <top style="medium">
        <color indexed="64"/>
      </top>
      <bottom style="thin">
        <color indexed="64"/>
      </bottom>
      <diagonal/>
    </border>
  </borders>
  <cellStyleXfs count="4">
    <xf numFmtId="0" fontId="0" fillId="0" borderId="0"/>
    <xf numFmtId="9" fontId="1" fillId="0" borderId="0" applyFont="0" applyFill="0" applyBorder="0" applyAlignment="0" applyProtection="0"/>
    <xf numFmtId="0" fontId="1" fillId="0" borderId="0"/>
    <xf numFmtId="41" fontId="17" fillId="0" borderId="0" applyFont="0" applyFill="0" applyBorder="0" applyAlignment="0" applyProtection="0"/>
  </cellStyleXfs>
  <cellXfs count="331">
    <xf numFmtId="0" fontId="0" fillId="0" borderId="0" xfId="0"/>
    <xf numFmtId="0" fontId="2" fillId="2" borderId="2" xfId="0" applyFont="1" applyFill="1" applyBorder="1" applyAlignment="1">
      <alignment horizontal="center" vertical="center" wrapText="1"/>
    </xf>
    <xf numFmtId="0" fontId="7" fillId="0" borderId="0" xfId="0" applyFont="1"/>
    <xf numFmtId="0" fontId="0" fillId="0" borderId="0" xfId="0" applyBorder="1"/>
    <xf numFmtId="0" fontId="2" fillId="0" borderId="0" xfId="0" applyFont="1" applyBorder="1" applyAlignment="1">
      <alignment horizontal="center" vertical="top"/>
    </xf>
    <xf numFmtId="0" fontId="2" fillId="2" borderId="3" xfId="0" applyFont="1" applyFill="1" applyBorder="1" applyAlignment="1">
      <alignment horizontal="center" vertical="center" wrapText="1"/>
    </xf>
    <xf numFmtId="10" fontId="0" fillId="0" borderId="1" xfId="0" applyNumberFormat="1" applyBorder="1" applyAlignment="1">
      <alignment horizontal="center" vertical="center"/>
    </xf>
    <xf numFmtId="1" fontId="0" fillId="0" borderId="1" xfId="0" applyNumberFormat="1" applyBorder="1" applyAlignment="1">
      <alignment horizontal="center" vertical="center" wrapText="1"/>
    </xf>
    <xf numFmtId="0" fontId="0" fillId="0" borderId="0" xfId="0" applyAlignment="1">
      <alignment horizontal="center" vertical="center" wrapText="1"/>
    </xf>
    <xf numFmtId="0" fontId="0" fillId="0" borderId="15" xfId="0" applyBorder="1"/>
    <xf numFmtId="0" fontId="0" fillId="0" borderId="16" xfId="0" applyBorder="1"/>
    <xf numFmtId="0" fontId="2" fillId="2" borderId="1" xfId="0" applyFont="1" applyFill="1" applyBorder="1" applyAlignment="1">
      <alignment horizontal="center" vertical="top" wrapText="1"/>
    </xf>
    <xf numFmtId="0" fontId="2" fillId="0" borderId="2" xfId="0" applyFont="1" applyBorder="1" applyAlignment="1">
      <alignment horizontal="center" vertical="top"/>
    </xf>
    <xf numFmtId="0" fontId="2" fillId="2" borderId="5" xfId="0" applyFont="1" applyFill="1" applyBorder="1" applyAlignment="1">
      <alignment horizontal="center" vertical="top" wrapText="1"/>
    </xf>
    <xf numFmtId="0" fontId="2" fillId="4" borderId="6" xfId="0" applyFont="1" applyFill="1" applyBorder="1" applyAlignment="1">
      <alignment horizontal="center"/>
    </xf>
    <xf numFmtId="0" fontId="7" fillId="0" borderId="0" xfId="0" applyFont="1" applyBorder="1"/>
    <xf numFmtId="0" fontId="2" fillId="2" borderId="17" xfId="0" applyFont="1" applyFill="1" applyBorder="1" applyAlignment="1">
      <alignment horizontal="center" vertical="center" wrapText="1"/>
    </xf>
    <xf numFmtId="0" fontId="0" fillId="0" borderId="0" xfId="0" applyBorder="1" applyAlignment="1"/>
    <xf numFmtId="14" fontId="0" fillId="0" borderId="3" xfId="0" applyNumberFormat="1" applyBorder="1" applyAlignment="1">
      <alignment horizontal="center" vertical="center" wrapText="1"/>
    </xf>
    <xf numFmtId="1" fontId="0" fillId="0" borderId="1" xfId="0" applyNumberFormat="1" applyBorder="1" applyAlignment="1">
      <alignment horizontal="center" vertical="center"/>
    </xf>
    <xf numFmtId="0" fontId="3" fillId="0" borderId="0" xfId="0" applyFont="1"/>
    <xf numFmtId="2" fontId="0" fillId="0" borderId="0" xfId="0" applyNumberFormat="1"/>
    <xf numFmtId="2" fontId="1" fillId="0" borderId="1" xfId="0" applyNumberFormat="1" applyFont="1" applyBorder="1" applyAlignment="1">
      <alignment horizontal="center" vertical="center"/>
    </xf>
    <xf numFmtId="0" fontId="1" fillId="0" borderId="13" xfId="0" applyFont="1" applyBorder="1" applyAlignment="1">
      <alignment wrapText="1"/>
    </xf>
    <xf numFmtId="0" fontId="1" fillId="0" borderId="1" xfId="0" applyFont="1" applyBorder="1" applyAlignment="1">
      <alignment wrapText="1"/>
    </xf>
    <xf numFmtId="0" fontId="1" fillId="0" borderId="5" xfId="0" applyFont="1" applyBorder="1" applyAlignment="1">
      <alignment wrapText="1"/>
    </xf>
    <xf numFmtId="0" fontId="1" fillId="0" borderId="0" xfId="0" applyFont="1"/>
    <xf numFmtId="0" fontId="1" fillId="0" borderId="18" xfId="0" applyFont="1" applyBorder="1" applyAlignment="1">
      <alignment wrapText="1"/>
    </xf>
    <xf numFmtId="0" fontId="1" fillId="0" borderId="2" xfId="0" applyFont="1" applyBorder="1" applyAlignment="1">
      <alignment wrapText="1"/>
    </xf>
    <xf numFmtId="0" fontId="0" fillId="0" borderId="0" xfId="0" applyBorder="1" applyAlignment="1">
      <alignment vertical="center"/>
    </xf>
    <xf numFmtId="14" fontId="0" fillId="0" borderId="0" xfId="0" applyNumberFormat="1" applyBorder="1" applyAlignment="1">
      <alignment horizontal="center" vertical="center" wrapText="1"/>
    </xf>
    <xf numFmtId="0" fontId="2" fillId="2" borderId="36" xfId="0" applyFont="1" applyFill="1" applyBorder="1" applyAlignment="1">
      <alignment horizontal="center" vertical="center" wrapText="1"/>
    </xf>
    <xf numFmtId="0" fontId="2" fillId="2" borderId="39" xfId="0" applyFont="1" applyFill="1" applyBorder="1" applyAlignment="1">
      <alignment horizontal="center" vertical="center" wrapText="1"/>
    </xf>
    <xf numFmtId="1" fontId="0" fillId="0" borderId="0" xfId="0" applyNumberFormat="1" applyBorder="1" applyAlignment="1">
      <alignment horizontal="center" vertical="center"/>
    </xf>
    <xf numFmtId="1" fontId="0" fillId="0" borderId="0" xfId="0" applyNumberFormat="1" applyBorder="1" applyAlignment="1">
      <alignment horizontal="center" vertical="center" wrapText="1"/>
    </xf>
    <xf numFmtId="0" fontId="1" fillId="0" borderId="0" xfId="0" applyFont="1" applyBorder="1" applyAlignment="1">
      <alignment horizontal="left" vertical="justify" wrapText="1"/>
    </xf>
    <xf numFmtId="0" fontId="0" fillId="0" borderId="0" xfId="0" applyBorder="1" applyAlignment="1">
      <alignment horizontal="left" vertical="justify" wrapText="1"/>
    </xf>
    <xf numFmtId="0" fontId="1" fillId="0" borderId="0" xfId="0" applyFont="1" applyBorder="1" applyAlignment="1">
      <alignment horizontal="center" vertical="center" wrapText="1"/>
    </xf>
    <xf numFmtId="14" fontId="0" fillId="0" borderId="0" xfId="0" applyNumberFormat="1" applyBorder="1" applyAlignment="1">
      <alignment vertical="center"/>
    </xf>
    <xf numFmtId="0" fontId="2" fillId="2" borderId="20"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1" fillId="0" borderId="39" xfId="0" applyFont="1" applyBorder="1" applyAlignment="1">
      <alignment horizontal="center" vertical="center" wrapText="1"/>
    </xf>
    <xf numFmtId="14" fontId="0" fillId="0" borderId="39" xfId="0" applyNumberFormat="1" applyBorder="1" applyAlignment="1">
      <alignment horizontal="center" vertical="center"/>
    </xf>
    <xf numFmtId="0" fontId="0" fillId="0" borderId="39" xfId="0" applyBorder="1" applyAlignment="1">
      <alignment horizontal="center" vertical="center" wrapText="1"/>
    </xf>
    <xf numFmtId="10" fontId="0" fillId="0" borderId="39" xfId="0" applyNumberFormat="1" applyBorder="1" applyAlignment="1">
      <alignment horizontal="center" vertical="center" wrapText="1"/>
    </xf>
    <xf numFmtId="0" fontId="2" fillId="2" borderId="11"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3" fillId="0" borderId="8" xfId="0" applyFont="1" applyBorder="1" applyAlignment="1">
      <alignment horizontal="center" vertical="center" wrapText="1"/>
    </xf>
    <xf numFmtId="0" fontId="1" fillId="0" borderId="1" xfId="0" applyFont="1" applyBorder="1" applyAlignment="1">
      <alignment horizontal="center" vertical="center" wrapText="1"/>
    </xf>
    <xf numFmtId="0" fontId="2" fillId="2" borderId="1" xfId="0" applyFont="1" applyFill="1" applyBorder="1" applyAlignment="1">
      <alignment horizontal="center" vertical="center" wrapText="1"/>
    </xf>
    <xf numFmtId="49" fontId="1" fillId="0" borderId="2" xfId="0" applyNumberFormat="1" applyFont="1" applyBorder="1" applyAlignment="1">
      <alignment wrapText="1"/>
    </xf>
    <xf numFmtId="14" fontId="1" fillId="0" borderId="2" xfId="0" applyNumberFormat="1" applyFont="1" applyBorder="1" applyAlignment="1">
      <alignment horizontal="left" wrapText="1"/>
    </xf>
    <xf numFmtId="2" fontId="3" fillId="0" borderId="39" xfId="0" applyNumberFormat="1" applyFont="1" applyBorder="1" applyAlignment="1">
      <alignment horizontal="center" vertical="center" wrapText="1"/>
    </xf>
    <xf numFmtId="0" fontId="1" fillId="0" borderId="39" xfId="0" applyFont="1" applyBorder="1" applyAlignment="1">
      <alignment horizontal="center" vertical="top" wrapText="1"/>
    </xf>
    <xf numFmtId="14" fontId="0" fillId="0" borderId="1" xfId="0" applyNumberFormat="1" applyBorder="1" applyAlignment="1">
      <alignment horizontal="center" vertical="center" wrapText="1"/>
    </xf>
    <xf numFmtId="0" fontId="13" fillId="5" borderId="1" xfId="2" applyFont="1" applyFill="1" applyBorder="1" applyAlignment="1">
      <alignment horizontal="center" vertical="center" wrapText="1"/>
    </xf>
    <xf numFmtId="0" fontId="13" fillId="6" borderId="1" xfId="2" applyFont="1" applyFill="1" applyBorder="1" applyAlignment="1">
      <alignment horizontal="center" vertical="center" wrapText="1"/>
    </xf>
    <xf numFmtId="0" fontId="2" fillId="2" borderId="44" xfId="0" applyFont="1" applyFill="1" applyBorder="1" applyAlignment="1">
      <alignment horizontal="center" vertical="center" wrapText="1"/>
    </xf>
    <xf numFmtId="1" fontId="1" fillId="0" borderId="27" xfId="1" applyNumberFormat="1" applyFont="1" applyBorder="1" applyAlignment="1">
      <alignment horizontal="center" vertical="center" wrapText="1"/>
    </xf>
    <xf numFmtId="1" fontId="3" fillId="0" borderId="27" xfId="1" applyNumberFormat="1" applyFont="1" applyBorder="1" applyAlignment="1">
      <alignment horizontal="center" vertical="center" wrapText="1"/>
    </xf>
    <xf numFmtId="0" fontId="2" fillId="2" borderId="27" xfId="0" applyFont="1" applyFill="1" applyBorder="1" applyAlignment="1">
      <alignment horizontal="center" vertical="center" wrapText="1"/>
    </xf>
    <xf numFmtId="0" fontId="12" fillId="7" borderId="1" xfId="0" applyFont="1" applyFill="1" applyBorder="1" applyAlignment="1">
      <alignment horizontal="center" vertical="center" wrapText="1"/>
    </xf>
    <xf numFmtId="0" fontId="13" fillId="7" borderId="1" xfId="2" applyFont="1" applyFill="1" applyBorder="1" applyAlignment="1">
      <alignment horizontal="center" vertical="center" wrapText="1"/>
    </xf>
    <xf numFmtId="0" fontId="12" fillId="5" borderId="1" xfId="0" applyFont="1" applyFill="1" applyBorder="1" applyAlignment="1">
      <alignment horizontal="center" vertical="center" wrapText="1"/>
    </xf>
    <xf numFmtId="0" fontId="12" fillId="6" borderId="1" xfId="0" applyFont="1" applyFill="1" applyBorder="1" applyAlignment="1">
      <alignment horizontal="center" vertical="center" wrapText="1"/>
    </xf>
    <xf numFmtId="14" fontId="1" fillId="0" borderId="3" xfId="0" applyNumberFormat="1" applyFont="1" applyBorder="1" applyAlignment="1">
      <alignment horizontal="center" vertical="center" wrapText="1"/>
    </xf>
    <xf numFmtId="0" fontId="1" fillId="8" borderId="1" xfId="0" applyFont="1" applyFill="1" applyBorder="1" applyAlignment="1">
      <alignment horizontal="center" vertical="center" wrapText="1"/>
    </xf>
    <xf numFmtId="0" fontId="1" fillId="5" borderId="1" xfId="0" applyFont="1" applyFill="1" applyBorder="1" applyAlignment="1">
      <alignment horizontal="center" vertical="center" wrapText="1"/>
    </xf>
    <xf numFmtId="0" fontId="1" fillId="6" borderId="1" xfId="0" applyFont="1" applyFill="1" applyBorder="1" applyAlignment="1">
      <alignment horizontal="center" vertical="center" wrapText="1"/>
    </xf>
    <xf numFmtId="0" fontId="3" fillId="0" borderId="8" xfId="0" applyFont="1" applyBorder="1" applyAlignment="1">
      <alignment horizontal="center" vertical="center" wrapText="1"/>
    </xf>
    <xf numFmtId="0" fontId="2" fillId="2" borderId="1" xfId="0" applyFont="1" applyFill="1" applyBorder="1" applyAlignment="1">
      <alignment horizontal="center" vertical="center" wrapText="1"/>
    </xf>
    <xf numFmtId="0" fontId="1" fillId="0" borderId="8" xfId="0" applyFont="1" applyBorder="1" applyAlignment="1">
      <alignment horizontal="center" vertical="center" wrapText="1"/>
    </xf>
    <xf numFmtId="10" fontId="0" fillId="8" borderId="1" xfId="0" applyNumberFormat="1" applyFill="1" applyBorder="1" applyAlignment="1">
      <alignment horizontal="center" vertical="center"/>
    </xf>
    <xf numFmtId="1" fontId="1" fillId="0" borderId="1" xfId="0" applyNumberFormat="1" applyFont="1" applyBorder="1" applyAlignment="1">
      <alignment horizontal="center" vertical="center"/>
    </xf>
    <xf numFmtId="0" fontId="0" fillId="0" borderId="0" xfId="0" applyAlignment="1">
      <alignment horizontal="center"/>
    </xf>
    <xf numFmtId="0" fontId="1" fillId="0" borderId="0" xfId="0" applyFont="1" applyAlignment="1">
      <alignment horizontal="center"/>
    </xf>
    <xf numFmtId="0" fontId="2" fillId="0" borderId="0" xfId="0" applyFont="1"/>
    <xf numFmtId="0" fontId="2" fillId="0" borderId="0" xfId="0" applyFont="1" applyAlignment="1">
      <alignment horizontal="center" wrapText="1"/>
    </xf>
    <xf numFmtId="0" fontId="2" fillId="0" borderId="0" xfId="0" applyFont="1" applyAlignment="1">
      <alignment horizontal="center"/>
    </xf>
    <xf numFmtId="0" fontId="2" fillId="2" borderId="13" xfId="0" applyNumberFormat="1" applyFont="1" applyFill="1" applyBorder="1" applyAlignment="1">
      <alignment horizontal="center" vertical="center" wrapText="1"/>
    </xf>
    <xf numFmtId="164" fontId="0" fillId="0" borderId="1" xfId="1" applyNumberFormat="1" applyFont="1" applyBorder="1" applyAlignment="1">
      <alignment horizontal="center" vertical="center"/>
    </xf>
    <xf numFmtId="0" fontId="2" fillId="2" borderId="13" xfId="0" applyFont="1" applyFill="1" applyBorder="1" applyAlignment="1">
      <alignment horizontal="center" vertical="center" wrapText="1"/>
    </xf>
    <xf numFmtId="0" fontId="1" fillId="0" borderId="0" xfId="0" applyFont="1" applyAlignment="1">
      <alignment horizontal="justify"/>
    </xf>
    <xf numFmtId="14" fontId="1" fillId="0" borderId="0" xfId="0" applyNumberFormat="1" applyFont="1" applyBorder="1" applyAlignment="1">
      <alignment horizontal="center" vertical="center" wrapText="1"/>
    </xf>
    <xf numFmtId="1" fontId="1" fillId="0" borderId="0" xfId="0" applyNumberFormat="1" applyFont="1" applyBorder="1" applyAlignment="1">
      <alignment horizontal="center" vertical="center"/>
    </xf>
    <xf numFmtId="0" fontId="14" fillId="0" borderId="0" xfId="2" applyFont="1" applyFill="1" applyBorder="1" applyAlignment="1">
      <alignment horizontal="center" vertical="center" wrapText="1"/>
    </xf>
    <xf numFmtId="9" fontId="1" fillId="0" borderId="0" xfId="1" applyFont="1" applyBorder="1" applyAlignment="1">
      <alignment vertical="center"/>
    </xf>
    <xf numFmtId="0" fontId="1" fillId="0" borderId="0" xfId="0" applyFont="1" applyBorder="1" applyAlignment="1">
      <alignment horizontal="left" vertical="center" wrapText="1"/>
    </xf>
    <xf numFmtId="0" fontId="1" fillId="0" borderId="0" xfId="0" applyFont="1" applyBorder="1" applyAlignment="1">
      <alignment vertical="center"/>
    </xf>
    <xf numFmtId="0" fontId="0" fillId="0" borderId="1" xfId="0" applyBorder="1" applyAlignment="1">
      <alignment vertical="center"/>
    </xf>
    <xf numFmtId="0" fontId="0" fillId="0" borderId="18" xfId="0" applyBorder="1"/>
    <xf numFmtId="0" fontId="0" fillId="0" borderId="2" xfId="0" applyBorder="1"/>
    <xf numFmtId="14" fontId="1" fillId="0" borderId="36" xfId="0" applyNumberFormat="1" applyFont="1" applyBorder="1" applyAlignment="1">
      <alignment horizontal="center" vertical="center" wrapText="1"/>
    </xf>
    <xf numFmtId="1" fontId="1" fillId="0" borderId="39" xfId="0" applyNumberFormat="1" applyFont="1" applyBorder="1" applyAlignment="1">
      <alignment horizontal="center" vertical="center"/>
    </xf>
    <xf numFmtId="1" fontId="14" fillId="0" borderId="0" xfId="2" applyNumberFormat="1" applyFont="1" applyFill="1" applyBorder="1" applyAlignment="1">
      <alignment horizontal="center" vertical="center" wrapText="1"/>
    </xf>
    <xf numFmtId="0" fontId="1" fillId="0" borderId="39" xfId="0" applyFont="1" applyBorder="1" applyAlignment="1">
      <alignment horizontal="left" vertical="center" wrapText="1"/>
    </xf>
    <xf numFmtId="0" fontId="2" fillId="2" borderId="13" xfId="0" applyFont="1" applyFill="1" applyBorder="1" applyAlignment="1">
      <alignment horizontal="center" vertical="center" wrapText="1"/>
    </xf>
    <xf numFmtId="0" fontId="0" fillId="0" borderId="0" xfId="0" applyAlignment="1">
      <alignment horizontal="center"/>
    </xf>
    <xf numFmtId="0" fontId="2" fillId="2" borderId="2" xfId="0" applyNumberFormat="1" applyFont="1" applyFill="1" applyBorder="1" applyAlignment="1">
      <alignment horizontal="center" vertical="center" wrapText="1"/>
    </xf>
    <xf numFmtId="2" fontId="0" fillId="0" borderId="1" xfId="1" applyNumberFormat="1" applyFont="1" applyBorder="1" applyAlignment="1">
      <alignment horizontal="center" vertical="center"/>
    </xf>
    <xf numFmtId="1" fontId="0" fillId="0" borderId="1" xfId="1" applyNumberFormat="1" applyFont="1" applyBorder="1" applyAlignment="1">
      <alignment horizontal="center" vertical="center"/>
    </xf>
    <xf numFmtId="0" fontId="2" fillId="2" borderId="48" xfId="0" applyFont="1" applyFill="1" applyBorder="1" applyAlignment="1">
      <alignment horizontal="center" vertical="center" wrapText="1"/>
    </xf>
    <xf numFmtId="0" fontId="2" fillId="2" borderId="18" xfId="0" applyFont="1" applyFill="1" applyBorder="1" applyAlignment="1">
      <alignment horizontal="center" vertical="center" wrapText="1"/>
    </xf>
    <xf numFmtId="0" fontId="1" fillId="0" borderId="46" xfId="0" applyFont="1" applyBorder="1" applyAlignment="1">
      <alignment horizontal="center" vertical="center"/>
    </xf>
    <xf numFmtId="9" fontId="0" fillId="0" borderId="0" xfId="0" applyNumberFormat="1"/>
    <xf numFmtId="14" fontId="15" fillId="0" borderId="3" xfId="0" applyNumberFormat="1" applyFont="1" applyBorder="1" applyAlignment="1">
      <alignment horizontal="center" vertical="center" wrapText="1"/>
    </xf>
    <xf numFmtId="1" fontId="15" fillId="0" borderId="1" xfId="0" applyNumberFormat="1" applyFont="1" applyBorder="1" applyAlignment="1">
      <alignment horizontal="center" vertical="center"/>
    </xf>
    <xf numFmtId="14" fontId="15" fillId="0" borderId="36" xfId="0" applyNumberFormat="1" applyFont="1" applyBorder="1" applyAlignment="1">
      <alignment horizontal="center" vertical="center" wrapText="1"/>
    </xf>
    <xf numFmtId="1" fontId="15" fillId="0" borderId="39" xfId="0" applyNumberFormat="1" applyFont="1" applyBorder="1" applyAlignment="1">
      <alignment horizontal="center" vertical="center"/>
    </xf>
    <xf numFmtId="0" fontId="2" fillId="2" borderId="11"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0" fillId="0" borderId="0" xfId="0" applyBorder="1" applyProtection="1">
      <protection locked="0"/>
    </xf>
    <xf numFmtId="0" fontId="0" fillId="0" borderId="0" xfId="0" applyAlignment="1">
      <alignment horizontal="center"/>
    </xf>
    <xf numFmtId="9" fontId="3" fillId="0" borderId="27" xfId="0" applyNumberFormat="1" applyFont="1" applyBorder="1" applyAlignment="1">
      <alignment horizontal="center" vertical="center"/>
    </xf>
    <xf numFmtId="0" fontId="3" fillId="0" borderId="27" xfId="0" applyFont="1" applyBorder="1" applyAlignment="1">
      <alignment horizontal="center" vertical="center"/>
    </xf>
    <xf numFmtId="2" fontId="3" fillId="0" borderId="27" xfId="0" applyNumberFormat="1" applyFont="1" applyBorder="1" applyAlignment="1">
      <alignment horizontal="center" vertical="center" wrapText="1"/>
    </xf>
    <xf numFmtId="0" fontId="1" fillId="8" borderId="0" xfId="0" applyFont="1" applyFill="1" applyBorder="1" applyAlignment="1">
      <alignment horizontal="center" vertical="center" wrapText="1"/>
    </xf>
    <xf numFmtId="0" fontId="1" fillId="5" borderId="0" xfId="0" applyFont="1" applyFill="1" applyBorder="1" applyAlignment="1">
      <alignment horizontal="center" vertical="center" wrapText="1"/>
    </xf>
    <xf numFmtId="0" fontId="1" fillId="6" borderId="0" xfId="0" applyFont="1" applyFill="1" applyBorder="1" applyAlignment="1">
      <alignment horizontal="center" vertical="center" wrapText="1"/>
    </xf>
    <xf numFmtId="9" fontId="0" fillId="0" borderId="0" xfId="1" applyFont="1"/>
    <xf numFmtId="167" fontId="0" fillId="0" borderId="0" xfId="3" applyNumberFormat="1" applyFont="1"/>
    <xf numFmtId="10" fontId="0" fillId="0" borderId="0" xfId="0" applyNumberFormat="1"/>
    <xf numFmtId="166" fontId="0" fillId="0" borderId="0" xfId="0" applyNumberFormat="1"/>
    <xf numFmtId="164" fontId="0" fillId="0" borderId="1" xfId="1" applyNumberFormat="1" applyFont="1" applyFill="1" applyBorder="1" applyAlignment="1">
      <alignment horizontal="center" vertical="center"/>
    </xf>
    <xf numFmtId="165" fontId="0" fillId="0" borderId="1" xfId="1" applyNumberFormat="1" applyFont="1" applyFill="1" applyBorder="1" applyAlignment="1">
      <alignment horizontal="center" vertical="center"/>
    </xf>
    <xf numFmtId="0" fontId="0" fillId="0" borderId="0" xfId="0" applyAlignment="1">
      <alignment vertical="center"/>
    </xf>
    <xf numFmtId="0" fontId="0" fillId="0" borderId="0" xfId="0" applyAlignment="1">
      <alignment horizontal="center" vertical="center"/>
    </xf>
    <xf numFmtId="0" fontId="1" fillId="0" borderId="8" xfId="0" applyFont="1" applyBorder="1" applyAlignment="1">
      <alignment horizontal="center" vertical="center" wrapText="1"/>
    </xf>
    <xf numFmtId="0" fontId="1" fillId="0" borderId="8" xfId="0" applyFont="1" applyBorder="1" applyAlignment="1">
      <alignment horizontal="center" vertical="center" wrapText="1"/>
    </xf>
    <xf numFmtId="0" fontId="0" fillId="0" borderId="0" xfId="0" applyAlignment="1">
      <alignment horizontal="center"/>
    </xf>
    <xf numFmtId="14" fontId="18" fillId="0" borderId="3" xfId="0" applyNumberFormat="1" applyFont="1" applyBorder="1" applyAlignment="1">
      <alignment horizontal="center" vertical="center" wrapText="1"/>
    </xf>
    <xf numFmtId="1" fontId="18" fillId="0" borderId="1" xfId="0" applyNumberFormat="1" applyFont="1" applyBorder="1" applyAlignment="1">
      <alignment horizontal="center" vertical="center"/>
    </xf>
    <xf numFmtId="0" fontId="18" fillId="0" borderId="2" xfId="0" applyFont="1" applyBorder="1"/>
    <xf numFmtId="0" fontId="18" fillId="0" borderId="0" xfId="0" applyFont="1"/>
    <xf numFmtId="9" fontId="18" fillId="0" borderId="0" xfId="1" applyFont="1"/>
    <xf numFmtId="0" fontId="19" fillId="0" borderId="0" xfId="0" applyFont="1" applyAlignment="1">
      <alignment vertical="center" wrapText="1"/>
    </xf>
    <xf numFmtId="0" fontId="0" fillId="0" borderId="1" xfId="0" applyNumberFormat="1" applyBorder="1" applyAlignment="1">
      <alignment horizontal="center" vertical="center"/>
    </xf>
    <xf numFmtId="9" fontId="18" fillId="0" borderId="1" xfId="1" applyFont="1" applyBorder="1" applyAlignment="1">
      <alignment horizontal="center" vertical="center"/>
    </xf>
    <xf numFmtId="9" fontId="1" fillId="0" borderId="0" xfId="1" applyFont="1" applyBorder="1" applyAlignment="1">
      <alignment horizontal="center" vertical="center"/>
    </xf>
    <xf numFmtId="2" fontId="0" fillId="0" borderId="0" xfId="0" applyNumberFormat="1" applyBorder="1" applyAlignment="1">
      <alignment horizontal="center" vertical="center"/>
    </xf>
    <xf numFmtId="0" fontId="0" fillId="0" borderId="0" xfId="0" applyBorder="1" applyAlignment="1">
      <alignment horizontal="center"/>
    </xf>
    <xf numFmtId="0" fontId="18" fillId="0" borderId="1" xfId="0" applyFont="1" applyBorder="1" applyAlignment="1">
      <alignment horizontal="center" vertical="center" wrapText="1"/>
    </xf>
    <xf numFmtId="0" fontId="1" fillId="0" borderId="1" xfId="0" applyFont="1" applyBorder="1" applyAlignment="1">
      <alignment horizontal="left" vertical="center" wrapText="1"/>
    </xf>
    <xf numFmtId="0" fontId="0" fillId="0" borderId="0" xfId="0" applyFill="1" applyBorder="1" applyAlignment="1">
      <alignment horizontal="center"/>
    </xf>
    <xf numFmtId="0" fontId="0" fillId="0" borderId="0" xfId="0" applyFill="1" applyBorder="1"/>
    <xf numFmtId="0" fontId="0" fillId="0" borderId="0" xfId="0" applyFill="1" applyBorder="1" applyAlignment="1">
      <alignment horizontal="left" wrapText="1"/>
    </xf>
    <xf numFmtId="0" fontId="2" fillId="2" borderId="13" xfId="0" applyFont="1" applyFill="1" applyBorder="1" applyAlignment="1">
      <alignment horizontal="left" vertical="center" wrapText="1"/>
    </xf>
    <xf numFmtId="0" fontId="0" fillId="0" borderId="0" xfId="0" applyAlignment="1">
      <alignment horizontal="center"/>
    </xf>
    <xf numFmtId="165" fontId="0" fillId="0" borderId="1" xfId="1" applyNumberFormat="1" applyFont="1" applyBorder="1" applyAlignment="1">
      <alignment horizontal="center" vertical="center"/>
    </xf>
    <xf numFmtId="0" fontId="22" fillId="0" borderId="1" xfId="0" applyFont="1" applyBorder="1" applyAlignment="1">
      <alignment horizontal="justify" vertical="center"/>
    </xf>
    <xf numFmtId="0" fontId="23" fillId="0" borderId="0" xfId="0" applyFont="1" applyAlignment="1">
      <alignment horizontal="justify" vertical="center"/>
    </xf>
    <xf numFmtId="9" fontId="1" fillId="0" borderId="2" xfId="1" applyFont="1" applyBorder="1" applyAlignment="1">
      <alignment horizontal="center" vertical="center"/>
    </xf>
    <xf numFmtId="0" fontId="1" fillId="0" borderId="18" xfId="0" applyFont="1" applyBorder="1" applyAlignment="1">
      <alignment horizontal="center" wrapText="1"/>
    </xf>
    <xf numFmtId="0" fontId="1" fillId="0" borderId="2" xfId="0" applyFont="1" applyBorder="1" applyAlignment="1">
      <alignment horizontal="center" wrapText="1"/>
    </xf>
    <xf numFmtId="49" fontId="1" fillId="0" borderId="2" xfId="0" applyNumberFormat="1" applyFont="1" applyBorder="1" applyAlignment="1">
      <alignment horizontal="center" wrapText="1"/>
    </xf>
    <xf numFmtId="14" fontId="1" fillId="0" borderId="2" xfId="0" applyNumberFormat="1" applyFont="1" applyBorder="1" applyAlignment="1">
      <alignment horizontal="center" wrapText="1"/>
    </xf>
    <xf numFmtId="0" fontId="0" fillId="0" borderId="2" xfId="0" applyBorder="1" applyAlignment="1">
      <alignment horizontal="center" vertical="center"/>
    </xf>
    <xf numFmtId="0" fontId="1" fillId="0" borderId="2" xfId="0" applyFont="1" applyBorder="1" applyAlignment="1">
      <alignment horizontal="center" vertical="center"/>
    </xf>
    <xf numFmtId="0" fontId="18" fillId="0" borderId="1" xfId="0" applyFont="1" applyBorder="1" applyAlignment="1">
      <alignment horizontal="center" vertical="center" wrapText="1"/>
    </xf>
    <xf numFmtId="0" fontId="1" fillId="0" borderId="8" xfId="0" applyFont="1" applyBorder="1" applyAlignment="1">
      <alignment horizontal="center" vertical="center" wrapText="1"/>
    </xf>
    <xf numFmtId="0" fontId="1" fillId="0" borderId="1" xfId="0" applyFont="1" applyBorder="1" applyAlignment="1">
      <alignment horizontal="left" vertical="center" wrapText="1"/>
    </xf>
    <xf numFmtId="0" fontId="2" fillId="2" borderId="12" xfId="0" applyFont="1" applyFill="1" applyBorder="1" applyAlignment="1">
      <alignment horizontal="center" vertical="center" wrapText="1"/>
    </xf>
    <xf numFmtId="0" fontId="18" fillId="0" borderId="1" xfId="0" applyFont="1" applyBorder="1" applyAlignment="1">
      <alignment horizontal="center" vertical="center" wrapText="1"/>
    </xf>
    <xf numFmtId="0" fontId="1" fillId="0" borderId="8" xfId="0" applyFont="1" applyBorder="1" applyAlignment="1">
      <alignment horizontal="center" vertical="center" wrapText="1"/>
    </xf>
    <xf numFmtId="0" fontId="24" fillId="0" borderId="0" xfId="0" applyFont="1" applyFill="1" applyBorder="1" applyAlignment="1">
      <alignment horizontal="center"/>
    </xf>
    <xf numFmtId="0" fontId="24" fillId="0" borderId="0" xfId="0" applyFont="1" applyFill="1" applyBorder="1"/>
    <xf numFmtId="168" fontId="18" fillId="0" borderId="1" xfId="1" applyNumberFormat="1" applyFont="1" applyBorder="1" applyAlignment="1">
      <alignment horizontal="center" vertical="center"/>
    </xf>
    <xf numFmtId="0" fontId="18" fillId="0" borderId="1" xfId="0" applyFont="1" applyBorder="1" applyAlignment="1">
      <alignment horizontal="center" vertical="center" wrapText="1"/>
    </xf>
    <xf numFmtId="0" fontId="1" fillId="0" borderId="8" xfId="0" applyFont="1" applyBorder="1" applyAlignment="1">
      <alignment horizontal="center" vertical="center" wrapText="1"/>
    </xf>
    <xf numFmtId="0" fontId="1" fillId="0" borderId="1" xfId="0" applyFont="1" applyBorder="1" applyAlignment="1">
      <alignment horizontal="left" vertical="center" wrapText="1"/>
    </xf>
    <xf numFmtId="0" fontId="18" fillId="0" borderId="1" xfId="0" applyFont="1" applyBorder="1" applyAlignment="1">
      <alignment horizontal="center" vertical="center" wrapText="1"/>
    </xf>
    <xf numFmtId="0" fontId="2" fillId="2" borderId="13" xfId="0" applyFont="1" applyFill="1" applyBorder="1" applyAlignment="1">
      <alignment horizontal="center" vertical="center" wrapText="1"/>
    </xf>
    <xf numFmtId="0" fontId="3" fillId="0" borderId="39" xfId="0" applyFont="1" applyBorder="1" applyAlignment="1">
      <alignment horizontal="left" vertical="center" wrapText="1"/>
    </xf>
    <xf numFmtId="0" fontId="3" fillId="0" borderId="27" xfId="0" applyFont="1" applyBorder="1" applyAlignment="1">
      <alignment horizontal="left" vertical="center" wrapText="1"/>
    </xf>
    <xf numFmtId="0" fontId="0" fillId="0" borderId="0" xfId="0" applyBorder="1" applyAlignment="1">
      <alignment horizontal="left"/>
    </xf>
    <xf numFmtId="0" fontId="0" fillId="0" borderId="0" xfId="0" applyAlignment="1">
      <alignment horizontal="left"/>
    </xf>
    <xf numFmtId="0" fontId="1" fillId="0" borderId="8" xfId="0" applyFont="1" applyBorder="1" applyAlignment="1">
      <alignment horizontal="center" vertical="center" wrapText="1"/>
    </xf>
    <xf numFmtId="0" fontId="1" fillId="0" borderId="1" xfId="0" applyFont="1" applyBorder="1" applyAlignment="1">
      <alignment horizontal="left" vertical="center" wrapText="1"/>
    </xf>
    <xf numFmtId="0" fontId="2" fillId="2" borderId="13" xfId="0" applyFont="1" applyFill="1" applyBorder="1" applyAlignment="1">
      <alignment horizontal="center" vertical="center" wrapText="1"/>
    </xf>
    <xf numFmtId="0" fontId="13" fillId="7" borderId="1" xfId="2" applyFont="1" applyFill="1" applyBorder="1" applyAlignment="1">
      <alignment horizontal="center" vertical="center" wrapText="1"/>
    </xf>
    <xf numFmtId="10" fontId="0" fillId="0" borderId="0" xfId="0" applyNumberFormat="1" applyFill="1" applyBorder="1" applyAlignment="1" applyProtection="1">
      <alignment horizontal="center"/>
      <protection locked="0"/>
    </xf>
    <xf numFmtId="0" fontId="13" fillId="0" borderId="1" xfId="2" applyFont="1" applyFill="1" applyBorder="1" applyAlignment="1">
      <alignment horizontal="center" vertical="center" wrapText="1"/>
    </xf>
    <xf numFmtId="10" fontId="0" fillId="0" borderId="1" xfId="0" applyNumberFormat="1" applyFill="1" applyBorder="1" applyAlignment="1">
      <alignment horizontal="center" vertical="center"/>
    </xf>
    <xf numFmtId="0" fontId="25" fillId="0" borderId="0" xfId="0" applyFont="1" applyAlignment="1">
      <alignment horizontal="justify" vertical="center"/>
    </xf>
    <xf numFmtId="9" fontId="18" fillId="0" borderId="1" xfId="1" applyNumberFormat="1" applyFont="1" applyBorder="1" applyAlignment="1">
      <alignment horizontal="center" vertical="center"/>
    </xf>
    <xf numFmtId="0" fontId="26" fillId="5" borderId="13" xfId="0" applyFont="1" applyFill="1" applyBorder="1" applyAlignment="1">
      <alignment horizontal="center" vertical="center" wrapText="1"/>
    </xf>
    <xf numFmtId="0" fontId="26" fillId="6" borderId="18" xfId="0" applyFont="1" applyFill="1" applyBorder="1" applyAlignment="1">
      <alignment horizontal="center" vertical="center" wrapText="1"/>
    </xf>
    <xf numFmtId="0" fontId="1" fillId="5" borderId="1" xfId="2" applyFont="1" applyFill="1" applyBorder="1" applyAlignment="1">
      <alignment horizontal="center" vertical="center" wrapText="1"/>
    </xf>
    <xf numFmtId="0" fontId="1" fillId="6" borderId="2" xfId="2" applyFont="1" applyFill="1" applyBorder="1" applyAlignment="1">
      <alignment horizontal="center" vertical="center" wrapText="1"/>
    </xf>
    <xf numFmtId="0" fontId="1" fillId="0" borderId="1" xfId="2" applyFont="1" applyFill="1" applyBorder="1" applyAlignment="1">
      <alignment horizontal="center" vertical="center" wrapText="1"/>
    </xf>
    <xf numFmtId="0" fontId="1" fillId="0" borderId="39" xfId="2" applyFont="1" applyFill="1" applyBorder="1" applyAlignment="1">
      <alignment horizontal="center" vertical="center" wrapText="1"/>
    </xf>
    <xf numFmtId="9" fontId="1" fillId="0" borderId="46" xfId="1" applyFont="1" applyBorder="1" applyAlignment="1">
      <alignment horizontal="center" vertical="center"/>
    </xf>
    <xf numFmtId="0" fontId="2" fillId="0" borderId="0" xfId="0" applyFont="1" applyFill="1" applyBorder="1" applyAlignment="1" applyProtection="1">
      <alignment horizontal="center"/>
    </xf>
    <xf numFmtId="0" fontId="2" fillId="0" borderId="0" xfId="0" applyFont="1" applyFill="1" applyBorder="1" applyAlignment="1" applyProtection="1">
      <alignment horizontal="center" wrapText="1"/>
    </xf>
    <xf numFmtId="0" fontId="7" fillId="0" borderId="0" xfId="0" applyFont="1" applyFill="1" applyBorder="1" applyAlignment="1" applyProtection="1">
      <alignment horizontal="center"/>
      <protection locked="0"/>
    </xf>
    <xf numFmtId="0" fontId="1" fillId="0" borderId="0" xfId="0" applyFont="1" applyFill="1" applyBorder="1" applyAlignment="1" applyProtection="1">
      <alignment horizontal="left" wrapText="1"/>
      <protection locked="0"/>
    </xf>
    <xf numFmtId="0" fontId="0" fillId="0" borderId="0" xfId="0" applyFill="1" applyBorder="1" applyAlignment="1" applyProtection="1">
      <alignment horizontal="left" wrapText="1"/>
      <protection locked="0"/>
    </xf>
    <xf numFmtId="0" fontId="15" fillId="0" borderId="1" xfId="0" applyFont="1" applyBorder="1" applyAlignment="1">
      <alignment horizontal="justify" vertical="center"/>
    </xf>
    <xf numFmtId="0" fontId="25" fillId="0" borderId="1" xfId="0" applyFont="1" applyBorder="1" applyAlignment="1">
      <alignment horizontal="justify" vertical="center"/>
    </xf>
    <xf numFmtId="0" fontId="18" fillId="0" borderId="1" xfId="0" applyFont="1" applyBorder="1" applyAlignment="1">
      <alignment horizontal="left" vertical="center" wrapText="1"/>
    </xf>
    <xf numFmtId="0" fontId="8" fillId="0" borderId="20" xfId="0" applyFont="1" applyBorder="1" applyAlignment="1">
      <alignment horizontal="center" vertical="top" wrapText="1"/>
    </xf>
    <xf numFmtId="0" fontId="8" fillId="0" borderId="3" xfId="0" applyFont="1" applyBorder="1" applyAlignment="1">
      <alignment horizontal="center" vertical="top" wrapText="1"/>
    </xf>
    <xf numFmtId="0" fontId="9" fillId="0" borderId="13"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28" xfId="0" applyFont="1" applyBorder="1" applyAlignment="1">
      <alignment horizontal="center" vertical="center" wrapText="1"/>
    </xf>
    <xf numFmtId="0" fontId="10" fillId="0" borderId="14" xfId="0" applyFont="1" applyBorder="1" applyAlignment="1">
      <alignment horizontal="center" vertical="center" wrapText="1"/>
    </xf>
    <xf numFmtId="0" fontId="10" fillId="0" borderId="29" xfId="0" applyFont="1" applyBorder="1" applyAlignment="1">
      <alignment horizontal="center" vertical="center" wrapText="1"/>
    </xf>
    <xf numFmtId="0" fontId="10" fillId="0" borderId="16" xfId="0" applyFont="1" applyBorder="1" applyAlignment="1">
      <alignment horizontal="center" vertical="center" wrapText="1"/>
    </xf>
    <xf numFmtId="0" fontId="10" fillId="0" borderId="0" xfId="0" applyFont="1" applyBorder="1" applyAlignment="1">
      <alignment horizontal="center" vertical="center" wrapText="1"/>
    </xf>
    <xf numFmtId="0" fontId="10" fillId="0" borderId="30" xfId="0" applyFont="1" applyBorder="1" applyAlignment="1">
      <alignment horizontal="center" vertical="center" wrapText="1"/>
    </xf>
    <xf numFmtId="0" fontId="10" fillId="0" borderId="13" xfId="0" applyFont="1" applyBorder="1" applyAlignment="1">
      <alignment horizontal="center" vertical="center" wrapText="1"/>
    </xf>
    <xf numFmtId="0" fontId="10" fillId="0" borderId="1" xfId="0" applyFont="1" applyBorder="1" applyAlignment="1">
      <alignment horizontal="center" vertical="center" wrapText="1"/>
    </xf>
    <xf numFmtId="0" fontId="1" fillId="0" borderId="8" xfId="0" applyFont="1" applyBorder="1" applyAlignment="1">
      <alignment horizontal="center" vertical="center" wrapText="1"/>
    </xf>
    <xf numFmtId="0" fontId="3" fillId="0" borderId="9" xfId="0" applyFont="1" applyBorder="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xf numFmtId="0" fontId="3" fillId="0" borderId="10" xfId="0" applyFont="1" applyBorder="1" applyAlignment="1">
      <alignment horizontal="center" vertical="center" wrapText="1"/>
    </xf>
    <xf numFmtId="1" fontId="1" fillId="0" borderId="37" xfId="1" applyNumberFormat="1" applyFont="1" applyBorder="1" applyAlignment="1">
      <alignment horizontal="center" vertical="center" wrapText="1"/>
    </xf>
    <xf numFmtId="1" fontId="3" fillId="0" borderId="34" xfId="1" applyNumberFormat="1" applyFont="1" applyBorder="1" applyAlignment="1">
      <alignment horizontal="center" vertical="center" wrapText="1"/>
    </xf>
    <xf numFmtId="1" fontId="3" fillId="0" borderId="38" xfId="1" applyNumberFormat="1" applyFont="1" applyBorder="1" applyAlignment="1">
      <alignment horizontal="center" vertical="center" wrapText="1"/>
    </xf>
    <xf numFmtId="0" fontId="1" fillId="0" borderId="1" xfId="0" applyFont="1" applyFill="1" applyBorder="1" applyAlignment="1">
      <alignment horizontal="center" vertical="center" wrapText="1"/>
    </xf>
    <xf numFmtId="0" fontId="2" fillId="3" borderId="44" xfId="0" applyFont="1" applyFill="1" applyBorder="1" applyAlignment="1">
      <alignment horizontal="center"/>
    </xf>
    <xf numFmtId="0" fontId="2" fillId="3" borderId="27" xfId="0" applyFont="1" applyFill="1" applyBorder="1" applyAlignment="1">
      <alignment horizontal="center"/>
    </xf>
    <xf numFmtId="0" fontId="2" fillId="3" borderId="45" xfId="0" applyFont="1" applyFill="1" applyBorder="1" applyAlignment="1">
      <alignment horizontal="center"/>
    </xf>
    <xf numFmtId="0" fontId="1" fillId="0" borderId="1" xfId="0" applyFont="1" applyBorder="1" applyAlignment="1">
      <alignment horizontal="left" vertical="center" wrapText="1"/>
    </xf>
    <xf numFmtId="0" fontId="0" fillId="0" borderId="1" xfId="0" applyBorder="1" applyAlignment="1">
      <alignment horizontal="left" vertical="center" wrapText="1"/>
    </xf>
    <xf numFmtId="0" fontId="1" fillId="0" borderId="1" xfId="0" applyFont="1" applyBorder="1" applyAlignment="1">
      <alignment horizontal="left" vertical="justify" wrapText="1"/>
    </xf>
    <xf numFmtId="0" fontId="2" fillId="3" borderId="4" xfId="0" applyFont="1" applyFill="1" applyBorder="1" applyAlignment="1">
      <alignment horizontal="center" vertical="center"/>
    </xf>
    <xf numFmtId="0" fontId="2" fillId="3" borderId="5" xfId="0" applyFont="1" applyFill="1" applyBorder="1" applyAlignment="1">
      <alignment horizontal="center" vertical="center"/>
    </xf>
    <xf numFmtId="0" fontId="2" fillId="3" borderId="6" xfId="0" applyFont="1" applyFill="1" applyBorder="1" applyAlignment="1">
      <alignment horizontal="center" vertical="center"/>
    </xf>
    <xf numFmtId="0" fontId="2" fillId="3" borderId="40" xfId="0" applyFont="1" applyFill="1" applyBorder="1" applyAlignment="1">
      <alignment horizontal="center" vertical="center"/>
    </xf>
    <xf numFmtId="0" fontId="2" fillId="3" borderId="25" xfId="0" applyFont="1" applyFill="1" applyBorder="1" applyAlignment="1">
      <alignment horizontal="center" vertical="center"/>
    </xf>
    <xf numFmtId="0" fontId="2" fillId="3" borderId="10" xfId="0" applyFont="1" applyFill="1" applyBorder="1" applyAlignment="1">
      <alignment horizontal="center" vertical="center"/>
    </xf>
    <xf numFmtId="0" fontId="2" fillId="2" borderId="4"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2" fillId="0" borderId="19" xfId="0" applyFont="1" applyBorder="1" applyAlignment="1">
      <alignment horizontal="center" vertical="center"/>
    </xf>
    <xf numFmtId="0" fontId="2" fillId="0" borderId="22" xfId="0" applyFont="1" applyBorder="1" applyAlignment="1">
      <alignment horizontal="center" vertical="center"/>
    </xf>
    <xf numFmtId="0" fontId="2" fillId="0" borderId="23" xfId="0" applyFont="1" applyBorder="1" applyAlignment="1">
      <alignment horizontal="center" vertical="center"/>
    </xf>
    <xf numFmtId="0" fontId="2" fillId="0" borderId="24" xfId="0" applyFont="1" applyBorder="1" applyAlignment="1">
      <alignment horizontal="center" vertical="center"/>
    </xf>
    <xf numFmtId="0" fontId="2" fillId="0" borderId="25" xfId="0" applyFont="1" applyBorder="1" applyAlignment="1">
      <alignment horizontal="center" vertical="center"/>
    </xf>
    <xf numFmtId="0" fontId="2" fillId="0" borderId="17" xfId="0" applyFont="1" applyBorder="1" applyAlignment="1">
      <alignment horizontal="center" vertical="center"/>
    </xf>
    <xf numFmtId="0" fontId="2" fillId="2" borderId="5"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2" fillId="0" borderId="19" xfId="0" applyFont="1" applyFill="1" applyBorder="1" applyAlignment="1">
      <alignment horizontal="center" vertical="center" wrapText="1"/>
    </xf>
    <xf numFmtId="0" fontId="2" fillId="0" borderId="22" xfId="0" applyFont="1" applyFill="1" applyBorder="1" applyAlignment="1">
      <alignment horizontal="center" vertical="center" wrapText="1"/>
    </xf>
    <xf numFmtId="0" fontId="2" fillId="0" borderId="23" xfId="0" applyFont="1" applyFill="1" applyBorder="1" applyAlignment="1">
      <alignment horizontal="center" vertical="center" wrapText="1"/>
    </xf>
    <xf numFmtId="0" fontId="2" fillId="0" borderId="24" xfId="0" applyFont="1" applyFill="1" applyBorder="1" applyAlignment="1">
      <alignment horizontal="center" vertical="center" wrapText="1"/>
    </xf>
    <xf numFmtId="0" fontId="2" fillId="0" borderId="25" xfId="0" applyFont="1" applyFill="1" applyBorder="1" applyAlignment="1">
      <alignment horizontal="center" vertical="center" wrapText="1"/>
    </xf>
    <xf numFmtId="0" fontId="2" fillId="0" borderId="17" xfId="0" applyFont="1" applyFill="1" applyBorder="1" applyAlignment="1">
      <alignment horizontal="center" vertical="center" wrapText="1"/>
    </xf>
    <xf numFmtId="0" fontId="2" fillId="3" borderId="21" xfId="0" applyFont="1" applyFill="1" applyBorder="1" applyAlignment="1">
      <alignment horizontal="center"/>
    </xf>
    <xf numFmtId="0" fontId="2" fillId="3" borderId="9" xfId="0" applyFont="1" applyFill="1" applyBorder="1" applyAlignment="1">
      <alignment horizontal="center"/>
    </xf>
    <xf numFmtId="0" fontId="2" fillId="3" borderId="10" xfId="0" applyFont="1" applyFill="1" applyBorder="1" applyAlignment="1">
      <alignment horizontal="center"/>
    </xf>
    <xf numFmtId="0" fontId="2" fillId="2" borderId="13" xfId="0" applyFont="1" applyFill="1" applyBorder="1" applyAlignment="1">
      <alignment horizontal="center" vertical="center" wrapText="1"/>
    </xf>
    <xf numFmtId="0" fontId="0" fillId="0" borderId="13" xfId="0" applyBorder="1" applyAlignment="1">
      <alignment horizontal="center" vertical="center" wrapText="1"/>
    </xf>
    <xf numFmtId="0" fontId="1" fillId="0" borderId="8" xfId="0" applyFont="1" applyBorder="1" applyAlignment="1">
      <alignment horizontal="center" vertical="top" wrapText="1"/>
    </xf>
    <xf numFmtId="0" fontId="3" fillId="0" borderId="9" xfId="0" applyFont="1" applyBorder="1" applyAlignment="1">
      <alignment horizontal="center" vertical="top"/>
    </xf>
    <xf numFmtId="0" fontId="3" fillId="0" borderId="10" xfId="0" applyFont="1" applyBorder="1" applyAlignment="1">
      <alignment horizontal="center" vertical="top"/>
    </xf>
    <xf numFmtId="0" fontId="26" fillId="7" borderId="20" xfId="0" applyFont="1" applyFill="1" applyBorder="1" applyAlignment="1">
      <alignment horizontal="center" vertical="center" wrapText="1"/>
    </xf>
    <xf numFmtId="0" fontId="26" fillId="7" borderId="13" xfId="0" applyFont="1" applyFill="1" applyBorder="1" applyAlignment="1">
      <alignment horizontal="center" vertical="center" wrapText="1"/>
    </xf>
    <xf numFmtId="0" fontId="1" fillId="7" borderId="3" xfId="2" applyFont="1" applyFill="1" applyBorder="1" applyAlignment="1">
      <alignment horizontal="center" vertical="center" wrapText="1"/>
    </xf>
    <xf numFmtId="0" fontId="1" fillId="7" borderId="1" xfId="2" applyFont="1" applyFill="1" applyBorder="1" applyAlignment="1">
      <alignment horizontal="center" vertical="center" wrapText="1"/>
    </xf>
    <xf numFmtId="2" fontId="1" fillId="0" borderId="1" xfId="0" applyNumberFormat="1" applyFont="1" applyBorder="1" applyAlignment="1">
      <alignment horizontal="left" vertical="center" wrapText="1"/>
    </xf>
    <xf numFmtId="2" fontId="0" fillId="0" borderId="1" xfId="0" applyNumberFormat="1" applyBorder="1" applyAlignment="1">
      <alignment horizontal="left" vertical="center" wrapText="1"/>
    </xf>
    <xf numFmtId="2" fontId="1" fillId="0" borderId="1" xfId="0" applyNumberFormat="1" applyFont="1" applyBorder="1" applyAlignment="1">
      <alignment vertical="center" wrapText="1"/>
    </xf>
    <xf numFmtId="2" fontId="0" fillId="0" borderId="1" xfId="0" applyNumberFormat="1" applyBorder="1" applyAlignment="1">
      <alignment vertical="center" wrapText="1"/>
    </xf>
    <xf numFmtId="0" fontId="2" fillId="3" borderId="31" xfId="0" applyFont="1" applyFill="1" applyBorder="1" applyAlignment="1">
      <alignment horizontal="center" vertical="center"/>
    </xf>
    <xf numFmtId="0" fontId="2" fillId="3" borderId="32" xfId="0" applyFont="1" applyFill="1" applyBorder="1" applyAlignment="1">
      <alignment horizontal="center" vertical="center"/>
    </xf>
    <xf numFmtId="0" fontId="2" fillId="3" borderId="33" xfId="0" applyFont="1" applyFill="1" applyBorder="1" applyAlignment="1">
      <alignment horizontal="center" vertical="center"/>
    </xf>
    <xf numFmtId="0" fontId="0" fillId="0" borderId="12" xfId="0" applyBorder="1" applyAlignment="1">
      <alignment horizontal="center" vertical="center" wrapText="1"/>
    </xf>
    <xf numFmtId="0" fontId="2" fillId="3" borderId="21" xfId="0" applyFont="1" applyFill="1" applyBorder="1" applyAlignment="1">
      <alignment horizontal="center" vertical="center"/>
    </xf>
    <xf numFmtId="0" fontId="2" fillId="3" borderId="9" xfId="0" applyFont="1" applyFill="1" applyBorder="1" applyAlignment="1">
      <alignment horizontal="center" vertical="center"/>
    </xf>
    <xf numFmtId="0" fontId="3" fillId="0" borderId="8" xfId="0" applyFont="1" applyBorder="1" applyAlignment="1">
      <alignment horizontal="center" vertical="top" wrapText="1"/>
    </xf>
    <xf numFmtId="0" fontId="3" fillId="0" borderId="9" xfId="0" applyFont="1" applyBorder="1" applyAlignment="1">
      <alignment horizontal="center" vertical="top" wrapText="1"/>
    </xf>
    <xf numFmtId="0" fontId="3" fillId="0" borderId="10" xfId="0" applyFont="1" applyBorder="1" applyAlignment="1">
      <alignment horizontal="center" vertical="top" wrapText="1"/>
    </xf>
    <xf numFmtId="9" fontId="3" fillId="0" borderId="37" xfId="0" applyNumberFormat="1" applyFont="1" applyBorder="1" applyAlignment="1">
      <alignment horizontal="center" vertical="center"/>
    </xf>
    <xf numFmtId="0" fontId="3" fillId="0" borderId="34" xfId="0" applyFont="1" applyBorder="1" applyAlignment="1">
      <alignment horizontal="center" vertical="center"/>
    </xf>
    <xf numFmtId="0" fontId="3" fillId="0" borderId="38" xfId="0" applyFont="1" applyBorder="1" applyAlignment="1">
      <alignment horizontal="center" vertical="center"/>
    </xf>
    <xf numFmtId="0" fontId="1" fillId="0" borderId="0" xfId="0" applyFont="1" applyAlignment="1">
      <alignment horizontal="center"/>
    </xf>
    <xf numFmtId="17" fontId="1" fillId="0" borderId="0" xfId="0" applyNumberFormat="1" applyFont="1" applyAlignment="1">
      <alignment horizontal="center"/>
    </xf>
    <xf numFmtId="0" fontId="0" fillId="0" borderId="0" xfId="0" applyAlignment="1">
      <alignment horizontal="center"/>
    </xf>
    <xf numFmtId="0" fontId="2" fillId="0" borderId="0" xfId="0" applyFont="1" applyAlignment="1">
      <alignment horizontal="center"/>
    </xf>
    <xf numFmtId="0" fontId="1" fillId="0" borderId="37" xfId="0" applyFont="1" applyBorder="1" applyAlignment="1">
      <alignment vertical="center" wrapText="1"/>
    </xf>
    <xf numFmtId="0" fontId="0" fillId="0" borderId="38" xfId="0" applyBorder="1" applyAlignment="1">
      <alignment vertical="center" wrapText="1"/>
    </xf>
    <xf numFmtId="0" fontId="2" fillId="3" borderId="41" xfId="0" applyFont="1" applyFill="1" applyBorder="1" applyAlignment="1">
      <alignment horizontal="center"/>
    </xf>
    <xf numFmtId="0" fontId="2" fillId="3" borderId="42" xfId="0" applyFont="1" applyFill="1" applyBorder="1" applyAlignment="1">
      <alignment horizontal="center"/>
    </xf>
    <xf numFmtId="0" fontId="2" fillId="3" borderId="43" xfId="0" applyFont="1" applyFill="1" applyBorder="1" applyAlignment="1">
      <alignment horizontal="center"/>
    </xf>
    <xf numFmtId="0" fontId="2" fillId="3" borderId="47" xfId="0" applyFont="1" applyFill="1" applyBorder="1" applyAlignment="1">
      <alignment horizontal="center" vertical="center"/>
    </xf>
    <xf numFmtId="0" fontId="2" fillId="3" borderId="22" xfId="0" applyFont="1" applyFill="1" applyBorder="1" applyAlignment="1">
      <alignment horizontal="center" vertical="center"/>
    </xf>
    <xf numFmtId="0" fontId="2" fillId="3" borderId="26" xfId="0" applyFont="1" applyFill="1" applyBorder="1" applyAlignment="1">
      <alignment horizontal="center" vertical="center"/>
    </xf>
    <xf numFmtId="0" fontId="1" fillId="0" borderId="19" xfId="0" applyFont="1" applyBorder="1" applyAlignment="1">
      <alignment horizontal="center" vertical="center" wrapText="1"/>
    </xf>
    <xf numFmtId="0" fontId="1" fillId="0" borderId="22" xfId="0" applyFont="1" applyBorder="1" applyAlignment="1">
      <alignment horizontal="center" vertical="center" wrapText="1"/>
    </xf>
    <xf numFmtId="0" fontId="1" fillId="0" borderId="23" xfId="0" applyFont="1" applyBorder="1" applyAlignment="1">
      <alignment horizontal="center" vertical="center" wrapText="1"/>
    </xf>
    <xf numFmtId="0" fontId="1" fillId="0" borderId="26" xfId="0" applyFont="1" applyBorder="1" applyAlignment="1">
      <alignment horizontal="center" vertical="center" wrapText="1"/>
    </xf>
    <xf numFmtId="0" fontId="1" fillId="0" borderId="9" xfId="0" applyFont="1" applyBorder="1" applyAlignment="1">
      <alignment horizontal="center" vertical="center" wrapText="1"/>
    </xf>
    <xf numFmtId="0" fontId="1" fillId="0" borderId="7" xfId="0" applyFont="1" applyBorder="1" applyAlignment="1">
      <alignment horizontal="center" vertical="center" wrapText="1"/>
    </xf>
    <xf numFmtId="0" fontId="1" fillId="0" borderId="2" xfId="0" applyFont="1" applyFill="1" applyBorder="1" applyAlignment="1">
      <alignment horizontal="center" vertical="center" wrapText="1"/>
    </xf>
    <xf numFmtId="1" fontId="1" fillId="0" borderId="37" xfId="0" applyNumberFormat="1" applyFont="1" applyBorder="1" applyAlignment="1">
      <alignment horizontal="center" vertical="top" wrapText="1"/>
    </xf>
    <xf numFmtId="1" fontId="1" fillId="0" borderId="34" xfId="0" applyNumberFormat="1" applyFont="1" applyBorder="1" applyAlignment="1">
      <alignment horizontal="center" vertical="top" wrapText="1"/>
    </xf>
    <xf numFmtId="1" fontId="1" fillId="0" borderId="38" xfId="0" applyNumberFormat="1" applyFont="1" applyBorder="1" applyAlignment="1">
      <alignment horizontal="center" vertical="top" wrapText="1"/>
    </xf>
    <xf numFmtId="0" fontId="1" fillId="0" borderId="37" xfId="0" applyFont="1" applyBorder="1" applyAlignment="1">
      <alignment horizontal="center" vertical="center" wrapText="1"/>
    </xf>
    <xf numFmtId="0" fontId="1" fillId="0" borderId="34" xfId="0" applyFont="1" applyBorder="1" applyAlignment="1">
      <alignment horizontal="center" vertical="center" wrapText="1"/>
    </xf>
    <xf numFmtId="0" fontId="1" fillId="0" borderId="35" xfId="0" applyFont="1" applyBorder="1" applyAlignment="1">
      <alignment horizontal="center" vertical="center" wrapText="1"/>
    </xf>
    <xf numFmtId="0" fontId="2" fillId="3" borderId="31" xfId="0" applyFont="1" applyFill="1" applyBorder="1" applyAlignment="1">
      <alignment horizontal="center"/>
    </xf>
    <xf numFmtId="0" fontId="2" fillId="3" borderId="32" xfId="0" applyFont="1" applyFill="1" applyBorder="1" applyAlignment="1">
      <alignment horizontal="center"/>
    </xf>
    <xf numFmtId="0" fontId="16" fillId="10" borderId="3" xfId="0" applyFont="1" applyFill="1" applyBorder="1" applyAlignment="1" applyProtection="1">
      <alignment horizontal="center" wrapText="1"/>
    </xf>
    <xf numFmtId="0" fontId="16" fillId="10" borderId="1" xfId="0" applyFont="1" applyFill="1" applyBorder="1" applyAlignment="1" applyProtection="1">
      <alignment horizontal="center" wrapText="1"/>
    </xf>
    <xf numFmtId="0" fontId="0" fillId="10" borderId="1" xfId="0" applyFill="1" applyBorder="1" applyAlignment="1" applyProtection="1">
      <alignment horizontal="center"/>
      <protection locked="0"/>
    </xf>
    <xf numFmtId="0" fontId="0" fillId="10" borderId="2" xfId="0" applyFill="1" applyBorder="1" applyAlignment="1" applyProtection="1">
      <alignment horizontal="center"/>
      <protection locked="0"/>
    </xf>
    <xf numFmtId="0" fontId="16" fillId="10" borderId="36" xfId="0" applyFont="1" applyFill="1" applyBorder="1" applyAlignment="1" applyProtection="1">
      <alignment horizontal="center" wrapText="1"/>
    </xf>
    <xf numFmtId="0" fontId="16" fillId="10" borderId="39" xfId="0" applyFont="1" applyFill="1" applyBorder="1" applyAlignment="1" applyProtection="1">
      <alignment horizontal="center" wrapText="1"/>
    </xf>
    <xf numFmtId="0" fontId="0" fillId="10" borderId="39" xfId="0" applyFill="1" applyBorder="1" applyAlignment="1" applyProtection="1">
      <alignment horizontal="center"/>
      <protection locked="0"/>
    </xf>
    <xf numFmtId="0" fontId="0" fillId="10" borderId="46" xfId="0" applyFill="1" applyBorder="1" applyAlignment="1" applyProtection="1">
      <alignment horizontal="center"/>
      <protection locked="0"/>
    </xf>
    <xf numFmtId="0" fontId="0" fillId="10" borderId="8" xfId="0" applyFill="1" applyBorder="1" applyAlignment="1" applyProtection="1">
      <alignment horizontal="center"/>
      <protection locked="0"/>
    </xf>
    <xf numFmtId="0" fontId="0" fillId="10" borderId="10" xfId="0" applyFill="1" applyBorder="1" applyAlignment="1" applyProtection="1">
      <alignment horizontal="center"/>
      <protection locked="0"/>
    </xf>
    <xf numFmtId="0" fontId="16" fillId="10" borderId="3" xfId="0" applyFont="1" applyFill="1" applyBorder="1" applyAlignment="1" applyProtection="1">
      <alignment horizontal="center"/>
    </xf>
    <xf numFmtId="0" fontId="16" fillId="10" borderId="1" xfId="0" applyFont="1" applyFill="1" applyBorder="1" applyAlignment="1" applyProtection="1">
      <alignment horizontal="center"/>
    </xf>
    <xf numFmtId="0" fontId="16" fillId="0" borderId="0" xfId="0" applyFont="1" applyFill="1" applyBorder="1" applyAlignment="1" applyProtection="1">
      <alignment horizontal="center"/>
    </xf>
    <xf numFmtId="0" fontId="2" fillId="0" borderId="0" xfId="0" applyFont="1" applyFill="1" applyBorder="1" applyAlignment="1" applyProtection="1">
      <alignment horizontal="center"/>
    </xf>
    <xf numFmtId="0" fontId="2" fillId="0" borderId="0" xfId="0" applyFont="1" applyFill="1" applyBorder="1" applyAlignment="1" applyProtection="1">
      <alignment horizontal="center" wrapText="1"/>
    </xf>
    <xf numFmtId="0" fontId="1" fillId="0" borderId="0" xfId="0" applyFont="1" applyFill="1" applyBorder="1" applyAlignment="1" applyProtection="1">
      <alignment horizontal="left" wrapText="1"/>
      <protection locked="0"/>
    </xf>
    <xf numFmtId="0" fontId="0" fillId="0" borderId="0" xfId="0" applyFill="1" applyBorder="1" applyAlignment="1" applyProtection="1">
      <alignment horizontal="left" wrapText="1"/>
      <protection locked="0"/>
    </xf>
    <xf numFmtId="0" fontId="0" fillId="0" borderId="0" xfId="0" applyFill="1" applyBorder="1" applyAlignment="1" applyProtection="1">
      <alignment horizontal="center" wrapText="1"/>
      <protection locked="0"/>
    </xf>
    <xf numFmtId="0" fontId="2" fillId="9" borderId="41" xfId="0" applyFont="1" applyFill="1" applyBorder="1" applyAlignment="1" applyProtection="1">
      <alignment horizontal="center" vertical="center"/>
    </xf>
    <xf numFmtId="0" fontId="2" fillId="9" borderId="42" xfId="0" applyFont="1" applyFill="1" applyBorder="1" applyAlignment="1" applyProtection="1">
      <alignment horizontal="center" vertical="center"/>
    </xf>
    <xf numFmtId="0" fontId="2" fillId="9" borderId="43" xfId="0" applyFont="1" applyFill="1" applyBorder="1" applyAlignment="1" applyProtection="1">
      <alignment horizontal="center" vertical="center"/>
    </xf>
    <xf numFmtId="0" fontId="2" fillId="9" borderId="20" xfId="0" applyFont="1" applyFill="1" applyBorder="1" applyAlignment="1" applyProtection="1">
      <alignment horizontal="center" vertical="center"/>
    </xf>
    <xf numFmtId="0" fontId="2" fillId="9" borderId="13" xfId="0" applyFont="1" applyFill="1" applyBorder="1" applyAlignment="1" applyProtection="1">
      <alignment horizontal="center" vertical="center"/>
    </xf>
    <xf numFmtId="0" fontId="2" fillId="9" borderId="18" xfId="0" applyFont="1" applyFill="1" applyBorder="1" applyAlignment="1" applyProtection="1">
      <alignment horizontal="center" vertical="center"/>
    </xf>
    <xf numFmtId="10" fontId="1" fillId="0" borderId="0" xfId="0" applyNumberFormat="1" applyFont="1" applyFill="1" applyBorder="1" applyAlignment="1" applyProtection="1">
      <alignment horizontal="center"/>
      <protection locked="0"/>
    </xf>
    <xf numFmtId="10" fontId="0" fillId="0" borderId="0" xfId="0" applyNumberFormat="1" applyFill="1" applyBorder="1" applyAlignment="1" applyProtection="1">
      <alignment horizontal="center"/>
      <protection locked="0"/>
    </xf>
    <xf numFmtId="10" fontId="24" fillId="0" borderId="0" xfId="0" applyNumberFormat="1" applyFont="1" applyFill="1" applyBorder="1" applyAlignment="1" applyProtection="1">
      <alignment horizontal="center"/>
      <protection locked="0"/>
    </xf>
  </cellXfs>
  <cellStyles count="4">
    <cellStyle name="Millares [0]" xfId="3" builtinId="6"/>
    <cellStyle name="Normal" xfId="0" builtinId="0"/>
    <cellStyle name="Normal 2" xfId="2"/>
    <cellStyle name="Porcentaje" xfId="1"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4.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050" b="1" i="0" u="none" strike="noStrike" baseline="0">
                <a:solidFill>
                  <a:srgbClr val="000000"/>
                </a:solidFill>
                <a:latin typeface="Arial"/>
                <a:ea typeface="Arial"/>
                <a:cs typeface="Arial"/>
              </a:defRPr>
            </a:pPr>
            <a:r>
              <a:rPr lang="es-CO"/>
              <a:t>Gráfico del indicador E01.001</a:t>
            </a:r>
          </a:p>
        </c:rich>
      </c:tx>
      <c:layout>
        <c:manualLayout>
          <c:xMode val="edge"/>
          <c:yMode val="edge"/>
          <c:x val="0.41399078015481205"/>
          <c:y val="2.5956381740942173E-2"/>
        </c:manualLayout>
      </c:layout>
      <c:overlay val="0"/>
      <c:spPr>
        <a:noFill/>
        <a:ln w="25400">
          <a:noFill/>
        </a:ln>
      </c:spPr>
    </c:title>
    <c:autoTitleDeleted val="0"/>
    <c:plotArea>
      <c:layout>
        <c:manualLayout>
          <c:layoutTarget val="inner"/>
          <c:xMode val="edge"/>
          <c:yMode val="edge"/>
          <c:x val="3.3209545441815647E-2"/>
          <c:y val="0.10463372431523651"/>
          <c:w val="0.87041284403669728"/>
          <c:h val="0.7624686811066117"/>
        </c:manualLayout>
      </c:layout>
      <c:barChart>
        <c:barDir val="col"/>
        <c:grouping val="clustered"/>
        <c:varyColors val="0"/>
        <c:ser>
          <c:idx val="0"/>
          <c:order val="0"/>
          <c:spPr>
            <a:solidFill>
              <a:srgbClr val="9999FF"/>
            </a:solidFill>
            <a:ln w="12700">
              <a:solidFill>
                <a:srgbClr val="000000"/>
              </a:solidFill>
              <a:prstDash val="solid"/>
            </a:ln>
          </c:spPr>
          <c:invertIfNegative val="0"/>
          <c:dLbls>
            <c:dLbl>
              <c:idx val="0"/>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687C-44D2-B9EC-47EBE7FCA87A}"/>
                </c:ext>
              </c:extLst>
            </c:dLbl>
            <c:dLbl>
              <c:idx val="1"/>
              <c:layout>
                <c:manualLayout>
                  <c:x val="0"/>
                  <c:y val="0.1243523316062176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687C-44D2-B9EC-47EBE7FCA87A}"/>
                </c:ext>
              </c:extLst>
            </c:dLbl>
            <c:dLbl>
              <c:idx val="2"/>
              <c:layout>
                <c:manualLayout>
                  <c:x val="0"/>
                  <c:y val="0.1243523316062176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687C-44D2-B9EC-47EBE7FCA87A}"/>
                </c:ext>
              </c:extLst>
            </c:dLbl>
            <c:dLbl>
              <c:idx val="3"/>
              <c:layout>
                <c:manualLayout>
                  <c:x val="0"/>
                  <c:y val="0.1623488773747841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687C-44D2-B9EC-47EBE7FCA87A}"/>
                </c:ext>
              </c:extLst>
            </c:dLbl>
            <c:dLbl>
              <c:idx val="4"/>
              <c:layout>
                <c:manualLayout>
                  <c:x val="0"/>
                  <c:y val="0.1381692573402419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687C-44D2-B9EC-47EBE7FCA87A}"/>
                </c:ext>
              </c:extLst>
            </c:dLbl>
            <c:dLbl>
              <c:idx val="5"/>
              <c:layout>
                <c:manualLayout>
                  <c:x val="2.8985507246377402E-3"/>
                  <c:y val="0.1865284974093278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687C-44D2-B9EC-47EBE7FCA87A}"/>
                </c:ext>
              </c:extLst>
            </c:dLbl>
            <c:dLbl>
              <c:idx val="6"/>
              <c:layout>
                <c:manualLayout>
                  <c:x val="0"/>
                  <c:y val="0.1105354058721934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687C-44D2-B9EC-47EBE7FCA87A}"/>
                </c:ext>
              </c:extLst>
            </c:dLbl>
            <c:dLbl>
              <c:idx val="7"/>
              <c:layout>
                <c:manualLayout>
                  <c:x val="-4.3478260869565313E-3"/>
                  <c:y val="0.18998272884283354"/>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687C-44D2-B9EC-47EBE7FCA87A}"/>
                </c:ext>
              </c:extLst>
            </c:dLbl>
            <c:dLbl>
              <c:idx val="8"/>
              <c:layout>
                <c:manualLayout>
                  <c:x val="0"/>
                  <c:y val="0.1865284974093278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687C-44D2-B9EC-47EBE7FCA87A}"/>
                </c:ext>
              </c:extLst>
            </c:dLbl>
            <c:dLbl>
              <c:idx val="9"/>
              <c:layout>
                <c:manualLayout>
                  <c:x val="1.0369409816467163E-3"/>
                  <c:y val="0.19731720560240215"/>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687C-44D2-B9EC-47EBE7FCA87A}"/>
                </c:ext>
              </c:extLst>
            </c:dLbl>
            <c:dLbl>
              <c:idx val="10"/>
              <c:layout>
                <c:manualLayout>
                  <c:x val="0"/>
                  <c:y val="0.13846821445782606"/>
                </c:manualLayout>
              </c:layout>
              <c:spPr>
                <a:noFill/>
                <a:ln>
                  <a:noFill/>
                </a:ln>
                <a:effectLst/>
              </c:spPr>
              <c:txPr>
                <a:bodyPr wrap="square" lIns="38100" tIns="19050" rIns="38100" bIns="19050" anchor="ctr">
                  <a:noAutofit/>
                </a:bodyPr>
                <a:lstStyle/>
                <a:p>
                  <a:pPr>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1.8384963604596277E-2"/>
                      <c:h val="7.6365220273491075E-2"/>
                    </c:manualLayout>
                  </c15:layout>
                </c:ext>
                <c:ext xmlns:c16="http://schemas.microsoft.com/office/drawing/2014/chart" uri="{C3380CC4-5D6E-409C-BE32-E72D297353CC}">
                  <c16:uniqueId val="{0000000A-687C-44D2-B9EC-47EBE7FCA87A}"/>
                </c:ext>
              </c:extLst>
            </c:dLbl>
            <c:dLbl>
              <c:idx val="11"/>
              <c:layout>
                <c:manualLayout>
                  <c:x val="1.0369409816467163E-3"/>
                  <c:y val="0.1142362769277065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E-53B6-45A1-9CA7-EBADC8D6C805}"/>
                </c:ext>
              </c:extLst>
            </c:dLbl>
            <c:spPr>
              <a:noFill/>
              <a:ln>
                <a:noFill/>
              </a:ln>
              <a:effectLst/>
            </c:spPr>
            <c:showLegendKey val="0"/>
            <c:showVal val="0"/>
            <c:showCatName val="0"/>
            <c:showSerName val="0"/>
            <c:showPercent val="0"/>
            <c:showBubbleSize val="0"/>
            <c:extLst>
              <c:ext xmlns:c15="http://schemas.microsoft.com/office/drawing/2012/chart" uri="{CE6537A1-D6FC-4f65-9D91-7224C49458BB}">
                <c15:showLeaderLines val="1"/>
              </c:ext>
            </c:extLst>
          </c:dLbls>
          <c:trendline>
            <c:trendlineType val="linear"/>
            <c:dispRSqr val="0"/>
            <c:dispEq val="0"/>
          </c:trendline>
          <c:trendline>
            <c:trendlineType val="linear"/>
            <c:dispRSqr val="0"/>
            <c:dispEq val="0"/>
          </c:trendline>
          <c:val>
            <c:numRef>
              <c:f>'E01.001 VAR. QUEJAS Y RECL'!$C$30:$C$41</c:f>
              <c:numCache>
                <c:formatCode>General</c:formatCode>
                <c:ptCount val="12"/>
                <c:pt idx="0">
                  <c:v>24</c:v>
                </c:pt>
                <c:pt idx="1">
                  <c:v>20</c:v>
                </c:pt>
                <c:pt idx="2">
                  <c:v>12</c:v>
                </c:pt>
                <c:pt idx="3">
                  <c:v>9</c:v>
                </c:pt>
                <c:pt idx="4">
                  <c:v>24</c:v>
                </c:pt>
                <c:pt idx="5">
                  <c:v>6</c:v>
                </c:pt>
                <c:pt idx="6">
                  <c:v>6</c:v>
                </c:pt>
              </c:numCache>
            </c:numRef>
          </c:val>
          <c:extLst>
            <c:ext xmlns:c16="http://schemas.microsoft.com/office/drawing/2014/chart" uri="{C3380CC4-5D6E-409C-BE32-E72D297353CC}">
              <c16:uniqueId val="{0000000B-687C-44D2-B9EC-47EBE7FCA87A}"/>
            </c:ext>
          </c:extLst>
        </c:ser>
        <c:dLbls>
          <c:showLegendKey val="0"/>
          <c:showVal val="0"/>
          <c:showCatName val="0"/>
          <c:showSerName val="0"/>
          <c:showPercent val="0"/>
          <c:showBubbleSize val="0"/>
        </c:dLbls>
        <c:gapWidth val="150"/>
        <c:axId val="82440576"/>
        <c:axId val="82442112"/>
      </c:barChart>
      <c:catAx>
        <c:axId val="82440576"/>
        <c:scaling>
          <c:orientation val="minMax"/>
        </c:scaling>
        <c:delete val="0"/>
        <c:axPos val="b"/>
        <c:numFmt formatCode="dd/mm/yyyy" sourceLinked="0"/>
        <c:majorTickMark val="out"/>
        <c:minorTickMark val="none"/>
        <c:tickLblPos val="nextTo"/>
        <c:spPr>
          <a:ln w="3175">
            <a:solidFill>
              <a:srgbClr val="000000"/>
            </a:solidFill>
            <a:prstDash val="solid"/>
          </a:ln>
        </c:spPr>
        <c:txPr>
          <a:bodyPr rot="0" vert="horz"/>
          <a:lstStyle/>
          <a:p>
            <a:pPr>
              <a:defRPr lang="es-CO" sz="875" b="0" i="0" u="none" strike="noStrike" baseline="0">
                <a:solidFill>
                  <a:srgbClr val="000000"/>
                </a:solidFill>
                <a:latin typeface="Arial"/>
                <a:ea typeface="Arial"/>
                <a:cs typeface="Arial"/>
              </a:defRPr>
            </a:pPr>
            <a:endParaRPr lang="es-CO"/>
          </a:p>
        </c:txPr>
        <c:crossAx val="82442112"/>
        <c:crosses val="autoZero"/>
        <c:auto val="1"/>
        <c:lblAlgn val="ctr"/>
        <c:lblOffset val="100"/>
        <c:tickLblSkip val="1"/>
        <c:tickMarkSkip val="1"/>
        <c:noMultiLvlLbl val="1"/>
      </c:catAx>
      <c:valAx>
        <c:axId val="82442112"/>
        <c:scaling>
          <c:orientation val="minMax"/>
        </c:scaling>
        <c:delete val="0"/>
        <c:axPos val="l"/>
        <c:majorGridlines>
          <c:spPr>
            <a:ln w="3175">
              <a:solidFill>
                <a:srgbClr val="000000"/>
              </a:solidFill>
              <a:prstDash val="solid"/>
            </a:ln>
          </c:spPr>
        </c:majorGridlines>
        <c:title>
          <c:tx>
            <c:rich>
              <a:bodyPr rot="0" vert="horz"/>
              <a:lstStyle/>
              <a:p>
                <a:pPr>
                  <a:defRPr lang="es-CO" sz="875" b="1" i="0" u="none" strike="noStrike" baseline="0">
                    <a:solidFill>
                      <a:srgbClr val="000000"/>
                    </a:solidFill>
                    <a:latin typeface="Arial"/>
                    <a:ea typeface="Arial"/>
                    <a:cs typeface="Arial"/>
                  </a:defRPr>
                </a:pPr>
                <a:r>
                  <a:rPr lang="es-CO"/>
                  <a:t>Resultados de la medición</a:t>
                </a:r>
              </a:p>
            </c:rich>
          </c:tx>
          <c:layout>
            <c:manualLayout>
              <c:xMode val="edge"/>
              <c:yMode val="edge"/>
              <c:x val="0.30284543340636993"/>
              <c:y val="0.91214420736268065"/>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lang="es-CO" sz="875" b="0" i="0" u="none" strike="noStrike" baseline="0">
                <a:solidFill>
                  <a:srgbClr val="000000"/>
                </a:solidFill>
                <a:latin typeface="Arial"/>
                <a:ea typeface="Arial"/>
                <a:cs typeface="Arial"/>
              </a:defRPr>
            </a:pPr>
            <a:endParaRPr lang="es-CO"/>
          </a:p>
        </c:txPr>
        <c:crossAx val="82440576"/>
        <c:crosses val="autoZero"/>
        <c:crossBetween val="between"/>
      </c:valAx>
      <c:spPr>
        <a:solidFill>
          <a:srgbClr val="C0C0C0"/>
        </a:solidFill>
        <a:ln w="12700">
          <a:solidFill>
            <a:srgbClr val="808080"/>
          </a:solidFill>
          <a:prstDash val="solid"/>
        </a:ln>
      </c:spPr>
    </c:plotArea>
    <c:plotVisOnly val="1"/>
    <c:dispBlanksAs val="gap"/>
    <c:showDLblsOverMax val="0"/>
  </c:chart>
  <c:spPr>
    <a:solidFill>
      <a:srgbClr val="FFFFFF"/>
    </a:solidFill>
    <a:ln w="3175">
      <a:solidFill>
        <a:srgbClr val="000000"/>
      </a:solidFill>
      <a:prstDash val="solid"/>
    </a:ln>
  </c:spPr>
  <c:txPr>
    <a:bodyPr/>
    <a:lstStyle/>
    <a:p>
      <a:pPr>
        <a:defRPr sz="875" b="0" i="0" u="none" strike="noStrike" baseline="0">
          <a:solidFill>
            <a:srgbClr val="000000"/>
          </a:solidFill>
          <a:latin typeface="Arial"/>
          <a:ea typeface="Arial"/>
          <a:cs typeface="Arial"/>
        </a:defRPr>
      </a:pPr>
      <a:endParaRPr lang="es-CO"/>
    </a:p>
  </c:txPr>
  <c:printSettings>
    <c:headerFooter alignWithMargins="0"/>
    <c:pageMargins b="1" l="0.75000000000001088" r="0.75000000000001088" t="1" header="0.5" footer="0.5"/>
    <c:pageSetup orientation="portrait"/>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CO"/>
              <a:t>GRAFICO DE QUEJAS </a:t>
            </a:r>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clustered"/>
        <c:varyColors val="0"/>
        <c:ser>
          <c:idx val="0"/>
          <c:order val="0"/>
          <c:tx>
            <c:strRef>
              <c:f>'GRAFICO I QUEJAS'!$C$2:$C$4</c:f>
              <c:strCache>
                <c:ptCount val="3"/>
                <c:pt idx="0">
                  <c:v>Bueno</c:v>
                </c:pt>
                <c:pt idx="1">
                  <c:v>&lt;10 quejas</c:v>
                </c:pt>
                <c:pt idx="2">
                  <c:v>Meta</c:v>
                </c:pt>
              </c:strCache>
            </c:strRef>
          </c:tx>
          <c:spPr>
            <a:solidFill>
              <a:schemeClr val="accent1"/>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'GRAFICO I QUEJAS'!$B$5:$B$14</c:f>
              <c:strCache>
                <c:ptCount val="10"/>
                <c:pt idx="0">
                  <c:v>Enero</c:v>
                </c:pt>
                <c:pt idx="1">
                  <c:v>Febrero</c:v>
                </c:pt>
                <c:pt idx="2">
                  <c:v>Marzo</c:v>
                </c:pt>
                <c:pt idx="3">
                  <c:v>Abril</c:v>
                </c:pt>
                <c:pt idx="4">
                  <c:v>Mayo</c:v>
                </c:pt>
                <c:pt idx="5">
                  <c:v>Junio</c:v>
                </c:pt>
                <c:pt idx="6">
                  <c:v>Julio</c:v>
                </c:pt>
                <c:pt idx="7">
                  <c:v>Agosto</c:v>
                </c:pt>
                <c:pt idx="8">
                  <c:v>Septiembre</c:v>
                </c:pt>
                <c:pt idx="9">
                  <c:v>Octubre</c:v>
                </c:pt>
              </c:strCache>
            </c:strRef>
          </c:cat>
          <c:val>
            <c:numRef>
              <c:f>'GRAFICO I QUEJAS'!$C$5:$C$14</c:f>
              <c:numCache>
                <c:formatCode>0</c:formatCode>
                <c:ptCount val="10"/>
                <c:pt idx="0">
                  <c:v>10</c:v>
                </c:pt>
                <c:pt idx="1">
                  <c:v>10</c:v>
                </c:pt>
                <c:pt idx="2">
                  <c:v>10</c:v>
                </c:pt>
                <c:pt idx="3">
                  <c:v>10</c:v>
                </c:pt>
                <c:pt idx="4">
                  <c:v>10</c:v>
                </c:pt>
                <c:pt idx="5">
                  <c:v>10</c:v>
                </c:pt>
                <c:pt idx="6">
                  <c:v>10</c:v>
                </c:pt>
                <c:pt idx="7">
                  <c:v>10</c:v>
                </c:pt>
                <c:pt idx="8">
                  <c:v>10</c:v>
                </c:pt>
                <c:pt idx="9">
                  <c:v>10</c:v>
                </c:pt>
              </c:numCache>
            </c:numRef>
          </c:val>
          <c:extLst>
            <c:ext xmlns:c16="http://schemas.microsoft.com/office/drawing/2014/chart" uri="{C3380CC4-5D6E-409C-BE32-E72D297353CC}">
              <c16:uniqueId val="{00000000-BFCF-43A4-8066-C44B2E6CF936}"/>
            </c:ext>
          </c:extLst>
        </c:ser>
        <c:ser>
          <c:idx val="1"/>
          <c:order val="1"/>
          <c:tx>
            <c:strRef>
              <c:f>'GRAFICO I QUEJAS'!$D$2:$D$4</c:f>
              <c:strCache>
                <c:ptCount val="3"/>
                <c:pt idx="0">
                  <c:v>Regular</c:v>
                </c:pt>
                <c:pt idx="1">
                  <c:v>10 Quejas≤X=15 quejas</c:v>
                </c:pt>
                <c:pt idx="2">
                  <c:v>Logro</c:v>
                </c:pt>
              </c:strCache>
            </c:strRef>
          </c:tx>
          <c:spPr>
            <a:solidFill>
              <a:schemeClr val="accent2"/>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'GRAFICO I QUEJAS'!$B$5:$B$14</c:f>
              <c:strCache>
                <c:ptCount val="10"/>
                <c:pt idx="0">
                  <c:v>Enero</c:v>
                </c:pt>
                <c:pt idx="1">
                  <c:v>Febrero</c:v>
                </c:pt>
                <c:pt idx="2">
                  <c:v>Marzo</c:v>
                </c:pt>
                <c:pt idx="3">
                  <c:v>Abril</c:v>
                </c:pt>
                <c:pt idx="4">
                  <c:v>Mayo</c:v>
                </c:pt>
                <c:pt idx="5">
                  <c:v>Junio</c:v>
                </c:pt>
                <c:pt idx="6">
                  <c:v>Julio</c:v>
                </c:pt>
                <c:pt idx="7">
                  <c:v>Agosto</c:v>
                </c:pt>
                <c:pt idx="8">
                  <c:v>Septiembre</c:v>
                </c:pt>
                <c:pt idx="9">
                  <c:v>Octubre</c:v>
                </c:pt>
              </c:strCache>
            </c:strRef>
          </c:cat>
          <c:val>
            <c:numRef>
              <c:f>'GRAFICO I QUEJAS'!$D$5:$D$14</c:f>
              <c:numCache>
                <c:formatCode>General</c:formatCode>
                <c:ptCount val="10"/>
                <c:pt idx="0">
                  <c:v>24</c:v>
                </c:pt>
                <c:pt idx="1">
                  <c:v>20</c:v>
                </c:pt>
                <c:pt idx="2">
                  <c:v>12</c:v>
                </c:pt>
                <c:pt idx="3">
                  <c:v>9</c:v>
                </c:pt>
                <c:pt idx="4">
                  <c:v>24</c:v>
                </c:pt>
                <c:pt idx="5">
                  <c:v>6</c:v>
                </c:pt>
                <c:pt idx="6">
                  <c:v>6</c:v>
                </c:pt>
                <c:pt idx="7">
                  <c:v>0</c:v>
                </c:pt>
                <c:pt idx="8">
                  <c:v>0</c:v>
                </c:pt>
                <c:pt idx="9">
                  <c:v>0</c:v>
                </c:pt>
              </c:numCache>
            </c:numRef>
          </c:val>
          <c:extLst>
            <c:ext xmlns:c16="http://schemas.microsoft.com/office/drawing/2014/chart" uri="{C3380CC4-5D6E-409C-BE32-E72D297353CC}">
              <c16:uniqueId val="{00000001-BFCF-43A4-8066-C44B2E6CF936}"/>
            </c:ext>
          </c:extLst>
        </c:ser>
        <c:ser>
          <c:idx val="2"/>
          <c:order val="2"/>
          <c:tx>
            <c:strRef>
              <c:f>'GRAFICO I QUEJAS'!$E$2:$E$4</c:f>
              <c:strCache>
                <c:ptCount val="3"/>
                <c:pt idx="0">
                  <c:v>Malo</c:v>
                </c:pt>
                <c:pt idx="1">
                  <c:v> &gt; 15 quejas</c:v>
                </c:pt>
                <c:pt idx="2">
                  <c:v>% Logro</c:v>
                </c:pt>
              </c:strCache>
            </c:strRef>
          </c:tx>
          <c:spPr>
            <a:solidFill>
              <a:schemeClr val="accent3"/>
            </a:solidFill>
            <a:ln>
              <a:noFill/>
            </a:ln>
            <a:effectLst/>
            <a:sp3d/>
          </c:spPr>
          <c:invertIfNegative val="0"/>
          <c:cat>
            <c:strRef>
              <c:f>'GRAFICO I QUEJAS'!$B$5:$B$14</c:f>
              <c:strCache>
                <c:ptCount val="10"/>
                <c:pt idx="0">
                  <c:v>Enero</c:v>
                </c:pt>
                <c:pt idx="1">
                  <c:v>Febrero</c:v>
                </c:pt>
                <c:pt idx="2">
                  <c:v>Marzo</c:v>
                </c:pt>
                <c:pt idx="3">
                  <c:v>Abril</c:v>
                </c:pt>
                <c:pt idx="4">
                  <c:v>Mayo</c:v>
                </c:pt>
                <c:pt idx="5">
                  <c:v>Junio</c:v>
                </c:pt>
                <c:pt idx="6">
                  <c:v>Julio</c:v>
                </c:pt>
                <c:pt idx="7">
                  <c:v>Agosto</c:v>
                </c:pt>
                <c:pt idx="8">
                  <c:v>Septiembre</c:v>
                </c:pt>
                <c:pt idx="9">
                  <c:v>Octubre</c:v>
                </c:pt>
              </c:strCache>
            </c:strRef>
          </c:cat>
          <c:val>
            <c:numRef>
              <c:f>'GRAFICO I QUEJAS'!$E$5:$E$14</c:f>
              <c:numCache>
                <c:formatCode>0%</c:formatCode>
                <c:ptCount val="10"/>
                <c:pt idx="0">
                  <c:v>5</c:v>
                </c:pt>
                <c:pt idx="1">
                  <c:v>-0.16666666666666666</c:v>
                </c:pt>
                <c:pt idx="2">
                  <c:v>-0.4</c:v>
                </c:pt>
                <c:pt idx="3">
                  <c:v>-0.25</c:v>
                </c:pt>
                <c:pt idx="4">
                  <c:v>1.6666666666666667</c:v>
                </c:pt>
                <c:pt idx="5">
                  <c:v>-0.75</c:v>
                </c:pt>
                <c:pt idx="6">
                  <c:v>0</c:v>
                </c:pt>
                <c:pt idx="7">
                  <c:v>-1</c:v>
                </c:pt>
              </c:numCache>
            </c:numRef>
          </c:val>
          <c:extLst>
            <c:ext xmlns:c16="http://schemas.microsoft.com/office/drawing/2014/chart" uri="{C3380CC4-5D6E-409C-BE32-E72D297353CC}">
              <c16:uniqueId val="{00000002-BFCF-43A4-8066-C44B2E6CF936}"/>
            </c:ext>
          </c:extLst>
        </c:ser>
        <c:dLbls>
          <c:showLegendKey val="0"/>
          <c:showVal val="0"/>
          <c:showCatName val="0"/>
          <c:showSerName val="0"/>
          <c:showPercent val="0"/>
          <c:showBubbleSize val="0"/>
        </c:dLbls>
        <c:gapWidth val="150"/>
        <c:shape val="box"/>
        <c:axId val="1057638256"/>
        <c:axId val="1057637008"/>
        <c:axId val="0"/>
      </c:bar3DChart>
      <c:catAx>
        <c:axId val="1057638256"/>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057637008"/>
        <c:crosses val="autoZero"/>
        <c:auto val="1"/>
        <c:lblAlgn val="ctr"/>
        <c:lblOffset val="100"/>
        <c:noMultiLvlLbl val="0"/>
      </c:catAx>
      <c:valAx>
        <c:axId val="1057637008"/>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057638256"/>
        <c:crosses val="autoZero"/>
        <c:crossBetween val="between"/>
      </c:valAx>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800" b="1" i="0" u="none" strike="noStrike" baseline="0">
                <a:solidFill>
                  <a:srgbClr val="000000"/>
                </a:solidFill>
                <a:latin typeface="Calibri"/>
                <a:ea typeface="Calibri"/>
                <a:cs typeface="Calibri"/>
              </a:defRPr>
            </a:pPr>
            <a:r>
              <a:rPr lang="es-CO"/>
              <a:t>Gráfico del indicador E01.002</a:t>
            </a:r>
          </a:p>
        </c:rich>
      </c:tx>
      <c:layout>
        <c:manualLayout>
          <c:xMode val="edge"/>
          <c:yMode val="edge"/>
          <c:x val="0.36393884804989896"/>
          <c:y val="2.0474378511915397E-2"/>
        </c:manualLayout>
      </c:layout>
      <c:overlay val="0"/>
    </c:title>
    <c:autoTitleDeleted val="0"/>
    <c:plotArea>
      <c:layout>
        <c:manualLayout>
          <c:layoutTarget val="inner"/>
          <c:xMode val="edge"/>
          <c:yMode val="edge"/>
          <c:x val="0.11353211009174308"/>
          <c:y val="0.10792364124888472"/>
          <c:w val="0.87041284403669728"/>
          <c:h val="0.80054751609929464"/>
        </c:manualLayout>
      </c:layout>
      <c:barChart>
        <c:barDir val="col"/>
        <c:grouping val="clustered"/>
        <c:varyColors val="0"/>
        <c:ser>
          <c:idx val="0"/>
          <c:order val="0"/>
          <c:invertIfNegative val="0"/>
          <c:dLbls>
            <c:spPr>
              <a:noFill/>
              <a:ln>
                <a:noFill/>
              </a:ln>
              <a:effectLst/>
            </c:spPr>
            <c:txPr>
              <a:bodyPr/>
              <a:lstStyle/>
              <a:p>
                <a:pPr>
                  <a:defRPr lang="es-CO"/>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'E01.002 EFECT RTA'!$A$32:$A$43</c:f>
              <c:strCache>
                <c:ptCount val="11"/>
                <c:pt idx="0">
                  <c:v>31/01/2020</c:v>
                </c:pt>
                <c:pt idx="1">
                  <c:v>28/02/2020</c:v>
                </c:pt>
                <c:pt idx="2">
                  <c:v>31/03/2020</c:v>
                </c:pt>
                <c:pt idx="3">
                  <c:v>30/04/2020</c:v>
                </c:pt>
                <c:pt idx="4">
                  <c:v>31/05/2020</c:v>
                </c:pt>
                <c:pt idx="5">
                  <c:v>31/06/2020</c:v>
                </c:pt>
                <c:pt idx="6">
                  <c:v>31/07/2020</c:v>
                </c:pt>
                <c:pt idx="7">
                  <c:v>30/08/2020</c:v>
                </c:pt>
                <c:pt idx="8">
                  <c:v>31/09/2020</c:v>
                </c:pt>
                <c:pt idx="9">
                  <c:v>30/10/2020</c:v>
                </c:pt>
                <c:pt idx="10">
                  <c:v>31/11/2020</c:v>
                </c:pt>
              </c:strCache>
            </c:strRef>
          </c:cat>
          <c:val>
            <c:numRef>
              <c:f>'E01.002 EFECT RTA'!$C$32:$C$43</c:f>
              <c:numCache>
                <c:formatCode>#,##0.000</c:formatCode>
                <c:ptCount val="11"/>
                <c:pt idx="0">
                  <c:v>0.96779999999999999</c:v>
                </c:pt>
                <c:pt idx="1">
                  <c:v>0.96020000000000005</c:v>
                </c:pt>
                <c:pt idx="2" formatCode="General">
                  <c:v>0.96020000000000005</c:v>
                </c:pt>
                <c:pt idx="3">
                  <c:v>0.97840000000000005</c:v>
                </c:pt>
                <c:pt idx="4">
                  <c:v>0.9728</c:v>
                </c:pt>
                <c:pt idx="5">
                  <c:v>0.9728</c:v>
                </c:pt>
                <c:pt idx="6" formatCode="#,##0.0000">
                  <c:v>0.98240000000000005</c:v>
                </c:pt>
              </c:numCache>
            </c:numRef>
          </c:val>
          <c:extLst>
            <c:ext xmlns:c16="http://schemas.microsoft.com/office/drawing/2014/chart" uri="{C3380CC4-5D6E-409C-BE32-E72D297353CC}">
              <c16:uniqueId val="{00000000-6C75-4588-878C-E4E2F7C926C5}"/>
            </c:ext>
          </c:extLst>
        </c:ser>
        <c:dLbls>
          <c:showLegendKey val="0"/>
          <c:showVal val="0"/>
          <c:showCatName val="0"/>
          <c:showSerName val="0"/>
          <c:showPercent val="0"/>
          <c:showBubbleSize val="0"/>
        </c:dLbls>
        <c:gapWidth val="150"/>
        <c:axId val="101519360"/>
        <c:axId val="101520896"/>
      </c:barChart>
      <c:catAx>
        <c:axId val="101519360"/>
        <c:scaling>
          <c:orientation val="minMax"/>
        </c:scaling>
        <c:delete val="0"/>
        <c:axPos val="b"/>
        <c:numFmt formatCode="dd/mm/yyyy" sourceLinked="0"/>
        <c:majorTickMark val="out"/>
        <c:minorTickMark val="none"/>
        <c:tickLblPos val="nextTo"/>
        <c:txPr>
          <a:bodyPr rot="0" vert="horz"/>
          <a:lstStyle/>
          <a:p>
            <a:pPr>
              <a:defRPr lang="es-CO" sz="1000" b="0" i="0" u="none" strike="noStrike" baseline="0">
                <a:solidFill>
                  <a:srgbClr val="000000"/>
                </a:solidFill>
                <a:latin typeface="Calibri"/>
                <a:ea typeface="Calibri"/>
                <a:cs typeface="Calibri"/>
              </a:defRPr>
            </a:pPr>
            <a:endParaRPr lang="es-CO"/>
          </a:p>
        </c:txPr>
        <c:crossAx val="101520896"/>
        <c:crosses val="autoZero"/>
        <c:auto val="1"/>
        <c:lblAlgn val="ctr"/>
        <c:lblOffset val="100"/>
        <c:tickLblSkip val="1"/>
        <c:tickMarkSkip val="1"/>
        <c:noMultiLvlLbl val="1"/>
      </c:catAx>
      <c:valAx>
        <c:axId val="101520896"/>
        <c:scaling>
          <c:orientation val="minMax"/>
        </c:scaling>
        <c:delete val="0"/>
        <c:axPos val="l"/>
        <c:majorGridlines/>
        <c:title>
          <c:tx>
            <c:rich>
              <a:bodyPr/>
              <a:lstStyle/>
              <a:p>
                <a:pPr>
                  <a:defRPr lang="es-CO" sz="1000" b="1" i="0" u="none" strike="noStrike" baseline="0">
                    <a:solidFill>
                      <a:srgbClr val="000000"/>
                    </a:solidFill>
                    <a:latin typeface="Calibri"/>
                    <a:ea typeface="Calibri"/>
                    <a:cs typeface="Calibri"/>
                  </a:defRPr>
                </a:pPr>
                <a:r>
                  <a:rPr lang="es-CO"/>
                  <a:t>Resultados de la medición</a:t>
                </a:r>
              </a:p>
            </c:rich>
          </c:tx>
          <c:layout>
            <c:manualLayout>
              <c:xMode val="edge"/>
              <c:yMode val="edge"/>
              <c:x val="1.8348598033637826E-2"/>
              <c:y val="0.40437211193671896"/>
            </c:manualLayout>
          </c:layout>
          <c:overlay val="0"/>
        </c:title>
        <c:numFmt formatCode="#,##0.000" sourceLinked="1"/>
        <c:majorTickMark val="out"/>
        <c:minorTickMark val="none"/>
        <c:tickLblPos val="nextTo"/>
        <c:txPr>
          <a:bodyPr rot="0" vert="horz"/>
          <a:lstStyle/>
          <a:p>
            <a:pPr>
              <a:defRPr lang="es-CO" sz="1000" b="0" i="0" u="none" strike="noStrike" baseline="0">
                <a:solidFill>
                  <a:srgbClr val="000000"/>
                </a:solidFill>
                <a:latin typeface="Calibri"/>
                <a:ea typeface="Calibri"/>
                <a:cs typeface="Calibri"/>
              </a:defRPr>
            </a:pPr>
            <a:endParaRPr lang="es-CO"/>
          </a:p>
        </c:txPr>
        <c:crossAx val="101519360"/>
        <c:crosses val="autoZero"/>
        <c:crossBetween val="between"/>
      </c:valAx>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s-CO"/>
    </a:p>
  </c:txPr>
  <c:printSettings>
    <c:headerFooter alignWithMargins="0"/>
    <c:pageMargins b="0.98425196850393659" l="0.74803149606300834" r="0.74803149606300834" t="0.98425196850393659" header="0.51181102362204722" footer="0.51181102362204722"/>
    <c:pageSetup orientation="landscape"/>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INDICADOR EFECTIVAD EN LA RESPUESTA </a:t>
            </a:r>
          </a:p>
        </c:rich>
      </c:tx>
      <c:layout>
        <c:manualLayout>
          <c:xMode val="edge"/>
          <c:yMode val="edge"/>
          <c:x val="0.14180555555555552"/>
          <c:y val="4.7244094488188976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barChart>
        <c:barDir val="col"/>
        <c:grouping val="clustered"/>
        <c:varyColors val="0"/>
        <c:ser>
          <c:idx val="0"/>
          <c:order val="0"/>
          <c:tx>
            <c:strRef>
              <c:f>'GRAFICO EFEC'!$C$4:$C$5</c:f>
              <c:strCache>
                <c:ptCount val="2"/>
                <c:pt idx="0">
                  <c:v>Bueno: 80% a 100 % </c:v>
                </c:pt>
                <c:pt idx="1">
                  <c:v>Meta</c:v>
                </c:pt>
              </c:strCache>
            </c:strRef>
          </c:tx>
          <c:spPr>
            <a:solidFill>
              <a:schemeClr val="accent1"/>
            </a:solidFill>
            <a:ln>
              <a:noFill/>
            </a:ln>
            <a:effectLst/>
          </c:spPr>
          <c:invertIfNegative val="0"/>
          <c:cat>
            <c:numRef>
              <c:f>'GRAFICO EFEC'!$B$6:$B$17</c:f>
              <c:numCache>
                <c:formatCode>m/d/yyyy</c:formatCode>
                <c:ptCount val="12"/>
                <c:pt idx="0">
                  <c:v>43861</c:v>
                </c:pt>
                <c:pt idx="1">
                  <c:v>43889</c:v>
                </c:pt>
                <c:pt idx="2">
                  <c:v>43921</c:v>
                </c:pt>
                <c:pt idx="3">
                  <c:v>43951</c:v>
                </c:pt>
                <c:pt idx="4">
                  <c:v>43982</c:v>
                </c:pt>
                <c:pt idx="5">
                  <c:v>44012</c:v>
                </c:pt>
                <c:pt idx="6">
                  <c:v>44043</c:v>
                </c:pt>
                <c:pt idx="7">
                  <c:v>44074</c:v>
                </c:pt>
                <c:pt idx="8">
                  <c:v>44104</c:v>
                </c:pt>
                <c:pt idx="9">
                  <c:v>44135</c:v>
                </c:pt>
                <c:pt idx="10">
                  <c:v>44165</c:v>
                </c:pt>
                <c:pt idx="11">
                  <c:v>44196</c:v>
                </c:pt>
              </c:numCache>
            </c:numRef>
          </c:cat>
          <c:val>
            <c:numRef>
              <c:f>'GRAFICO EFEC'!$C$6:$C$17</c:f>
              <c:numCache>
                <c:formatCode>0</c:formatCode>
                <c:ptCount val="12"/>
                <c:pt idx="0">
                  <c:v>100</c:v>
                </c:pt>
                <c:pt idx="1">
                  <c:v>100</c:v>
                </c:pt>
                <c:pt idx="2">
                  <c:v>100</c:v>
                </c:pt>
                <c:pt idx="3">
                  <c:v>100</c:v>
                </c:pt>
                <c:pt idx="4">
                  <c:v>100</c:v>
                </c:pt>
                <c:pt idx="5">
                  <c:v>100</c:v>
                </c:pt>
                <c:pt idx="6">
                  <c:v>100</c:v>
                </c:pt>
                <c:pt idx="7">
                  <c:v>100</c:v>
                </c:pt>
                <c:pt idx="8">
                  <c:v>100</c:v>
                </c:pt>
                <c:pt idx="9">
                  <c:v>100</c:v>
                </c:pt>
                <c:pt idx="10">
                  <c:v>100</c:v>
                </c:pt>
                <c:pt idx="11">
                  <c:v>100</c:v>
                </c:pt>
              </c:numCache>
            </c:numRef>
          </c:val>
          <c:extLst>
            <c:ext xmlns:c16="http://schemas.microsoft.com/office/drawing/2014/chart" uri="{C3380CC4-5D6E-409C-BE32-E72D297353CC}">
              <c16:uniqueId val="{00000000-448A-4253-9C60-B68704C16BCB}"/>
            </c:ext>
          </c:extLst>
        </c:ser>
        <c:ser>
          <c:idx val="1"/>
          <c:order val="1"/>
          <c:tx>
            <c:strRef>
              <c:f>'GRAFICO EFEC'!$D$4:$D$5</c:f>
              <c:strCache>
                <c:ptCount val="2"/>
                <c:pt idx="0">
                  <c:v>Regular: 79% a 60 %</c:v>
                </c:pt>
                <c:pt idx="1">
                  <c:v>Logro</c:v>
                </c:pt>
              </c:strCache>
            </c:strRef>
          </c:tx>
          <c:spPr>
            <a:solidFill>
              <a:schemeClr val="accent2"/>
            </a:solidFill>
            <a:ln>
              <a:noFill/>
            </a:ln>
            <a:effectLst/>
          </c:spPr>
          <c:invertIfNegative val="0"/>
          <c:cat>
            <c:numRef>
              <c:f>'GRAFICO EFEC'!$B$6:$B$17</c:f>
              <c:numCache>
                <c:formatCode>m/d/yyyy</c:formatCode>
                <c:ptCount val="12"/>
                <c:pt idx="0">
                  <c:v>43861</c:v>
                </c:pt>
                <c:pt idx="1">
                  <c:v>43889</c:v>
                </c:pt>
                <c:pt idx="2">
                  <c:v>43921</c:v>
                </c:pt>
                <c:pt idx="3">
                  <c:v>43951</c:v>
                </c:pt>
                <c:pt idx="4">
                  <c:v>43982</c:v>
                </c:pt>
                <c:pt idx="5">
                  <c:v>44012</c:v>
                </c:pt>
                <c:pt idx="6">
                  <c:v>44043</c:v>
                </c:pt>
                <c:pt idx="7">
                  <c:v>44074</c:v>
                </c:pt>
                <c:pt idx="8">
                  <c:v>44104</c:v>
                </c:pt>
                <c:pt idx="9">
                  <c:v>44135</c:v>
                </c:pt>
                <c:pt idx="10">
                  <c:v>44165</c:v>
                </c:pt>
                <c:pt idx="11">
                  <c:v>44196</c:v>
                </c:pt>
              </c:numCache>
            </c:numRef>
          </c:cat>
          <c:val>
            <c:numRef>
              <c:f>'GRAFICO EFEC'!$D$6:$D$17</c:f>
              <c:numCache>
                <c:formatCode>#,##0.0000</c:formatCode>
                <c:ptCount val="12"/>
                <c:pt idx="0">
                  <c:v>0.96779999999999999</c:v>
                </c:pt>
                <c:pt idx="1">
                  <c:v>0.96020000000000005</c:v>
                </c:pt>
                <c:pt idx="2">
                  <c:v>0.96020000000000005</c:v>
                </c:pt>
                <c:pt idx="3">
                  <c:v>0.97840000000000005</c:v>
                </c:pt>
                <c:pt idx="4">
                  <c:v>0.9728</c:v>
                </c:pt>
                <c:pt idx="5">
                  <c:v>0</c:v>
                </c:pt>
                <c:pt idx="6">
                  <c:v>0.9728</c:v>
                </c:pt>
                <c:pt idx="7">
                  <c:v>0.98240000000000005</c:v>
                </c:pt>
                <c:pt idx="8">
                  <c:v>0</c:v>
                </c:pt>
                <c:pt idx="9">
                  <c:v>0</c:v>
                </c:pt>
                <c:pt idx="10">
                  <c:v>0</c:v>
                </c:pt>
                <c:pt idx="11">
                  <c:v>0</c:v>
                </c:pt>
              </c:numCache>
            </c:numRef>
          </c:val>
          <c:extLst>
            <c:ext xmlns:c16="http://schemas.microsoft.com/office/drawing/2014/chart" uri="{C3380CC4-5D6E-409C-BE32-E72D297353CC}">
              <c16:uniqueId val="{00000001-448A-4253-9C60-B68704C16BCB}"/>
            </c:ext>
          </c:extLst>
        </c:ser>
        <c:dLbls>
          <c:showLegendKey val="0"/>
          <c:showVal val="0"/>
          <c:showCatName val="0"/>
          <c:showSerName val="0"/>
          <c:showPercent val="0"/>
          <c:showBubbleSize val="0"/>
        </c:dLbls>
        <c:gapWidth val="219"/>
        <c:overlap val="-27"/>
        <c:axId val="2025148175"/>
        <c:axId val="2025143599"/>
      </c:barChart>
      <c:lineChart>
        <c:grouping val="standard"/>
        <c:varyColors val="0"/>
        <c:ser>
          <c:idx val="2"/>
          <c:order val="2"/>
          <c:tx>
            <c:strRef>
              <c:f>'GRAFICO EFEC'!$E$4:$E$5</c:f>
              <c:strCache>
                <c:ptCount val="2"/>
                <c:pt idx="0">
                  <c:v>Malo: Inferior al 59%</c:v>
                </c:pt>
                <c:pt idx="1">
                  <c:v>% Logro</c:v>
                </c:pt>
              </c:strCache>
            </c:strRef>
          </c:tx>
          <c:spPr>
            <a:ln w="28575" cap="rnd">
              <a:solidFill>
                <a:schemeClr val="accent3"/>
              </a:solidFill>
              <a:round/>
            </a:ln>
            <a:effectLst/>
          </c:spPr>
          <c:marker>
            <c:symbol val="none"/>
          </c:marker>
          <c:dLbls>
            <c:dLbl>
              <c:idx val="0"/>
              <c:layout>
                <c:manualLayout>
                  <c:x val="-2.2222222222222244E-2"/>
                  <c:y val="-8.7431693989071052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0-C8EA-47E0-8E3B-79CBFA4BE58B}"/>
                </c:ext>
              </c:extLst>
            </c:dLbl>
            <c:dLbl>
              <c:idx val="1"/>
              <c:layout>
                <c:manualLayout>
                  <c:x val="-6.666666666666687E-3"/>
                  <c:y val="-4.371584699453554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C8EA-47E0-8E3B-79CBFA4BE58B}"/>
                </c:ext>
              </c:extLst>
            </c:dLbl>
            <c:dLbl>
              <c:idx val="2"/>
              <c:layout>
                <c:manualLayout>
                  <c:x val="8.8889763779527141E-3"/>
                  <c:y val="-3.9344090185448127E-2"/>
                </c:manualLayout>
              </c:layout>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7.5433245844269456E-2"/>
                      <c:h val="8.7366292328213066E-2"/>
                    </c:manualLayout>
                  </c15:layout>
                </c:ext>
                <c:ext xmlns:c16="http://schemas.microsoft.com/office/drawing/2014/chart" uri="{C3380CC4-5D6E-409C-BE32-E72D297353CC}">
                  <c16:uniqueId val="{00000002-C8EA-47E0-8E3B-79CBFA4BE58B}"/>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trendline>
            <c:spPr>
              <a:ln w="19050" cap="rnd">
                <a:solidFill>
                  <a:schemeClr val="accent3"/>
                </a:solidFill>
                <a:prstDash val="sysDot"/>
              </a:ln>
              <a:effectLst/>
            </c:spPr>
            <c:trendlineType val="linear"/>
            <c:dispRSqr val="0"/>
            <c:dispEq val="0"/>
          </c:trendline>
          <c:cat>
            <c:numRef>
              <c:f>'GRAFICO EFEC'!$B$6:$B$17</c:f>
              <c:numCache>
                <c:formatCode>m/d/yyyy</c:formatCode>
                <c:ptCount val="12"/>
                <c:pt idx="0">
                  <c:v>43861</c:v>
                </c:pt>
                <c:pt idx="1">
                  <c:v>43889</c:v>
                </c:pt>
                <c:pt idx="2">
                  <c:v>43921</c:v>
                </c:pt>
                <c:pt idx="3">
                  <c:v>43951</c:v>
                </c:pt>
                <c:pt idx="4">
                  <c:v>43982</c:v>
                </c:pt>
                <c:pt idx="5">
                  <c:v>44012</c:v>
                </c:pt>
                <c:pt idx="6">
                  <c:v>44043</c:v>
                </c:pt>
                <c:pt idx="7">
                  <c:v>44074</c:v>
                </c:pt>
                <c:pt idx="8">
                  <c:v>44104</c:v>
                </c:pt>
                <c:pt idx="9">
                  <c:v>44135</c:v>
                </c:pt>
                <c:pt idx="10">
                  <c:v>44165</c:v>
                </c:pt>
                <c:pt idx="11">
                  <c:v>44196</c:v>
                </c:pt>
              </c:numCache>
            </c:numRef>
          </c:cat>
          <c:val>
            <c:numRef>
              <c:f>'GRAFICO EFEC'!$E$6:$E$17</c:f>
              <c:numCache>
                <c:formatCode>0.00%</c:formatCode>
                <c:ptCount val="12"/>
                <c:pt idx="0">
                  <c:v>0.96779999999999999</c:v>
                </c:pt>
                <c:pt idx="1">
                  <c:v>0.96020000000000005</c:v>
                </c:pt>
                <c:pt idx="2">
                  <c:v>0.96020000000000005</c:v>
                </c:pt>
                <c:pt idx="3">
                  <c:v>0.9728</c:v>
                </c:pt>
                <c:pt idx="4">
                  <c:v>0</c:v>
                </c:pt>
                <c:pt idx="5">
                  <c:v>0.9728</c:v>
                </c:pt>
                <c:pt idx="6">
                  <c:v>0.98240000000000005</c:v>
                </c:pt>
                <c:pt idx="7">
                  <c:v>0</c:v>
                </c:pt>
                <c:pt idx="8">
                  <c:v>0</c:v>
                </c:pt>
                <c:pt idx="9">
                  <c:v>0</c:v>
                </c:pt>
                <c:pt idx="10">
                  <c:v>0</c:v>
                </c:pt>
                <c:pt idx="11">
                  <c:v>0</c:v>
                </c:pt>
              </c:numCache>
            </c:numRef>
          </c:val>
          <c:smooth val="0"/>
          <c:extLst>
            <c:ext xmlns:c16="http://schemas.microsoft.com/office/drawing/2014/chart" uri="{C3380CC4-5D6E-409C-BE32-E72D297353CC}">
              <c16:uniqueId val="{00000002-448A-4253-9C60-B68704C16BCB}"/>
            </c:ext>
          </c:extLst>
        </c:ser>
        <c:dLbls>
          <c:showLegendKey val="0"/>
          <c:showVal val="0"/>
          <c:showCatName val="0"/>
          <c:showSerName val="0"/>
          <c:showPercent val="0"/>
          <c:showBubbleSize val="0"/>
        </c:dLbls>
        <c:marker val="1"/>
        <c:smooth val="0"/>
        <c:axId val="2025152751"/>
        <c:axId val="2025136943"/>
      </c:lineChart>
      <c:dateAx>
        <c:axId val="2025148175"/>
        <c:scaling>
          <c:orientation val="minMax"/>
        </c:scaling>
        <c:delete val="0"/>
        <c:axPos val="b"/>
        <c:numFmt formatCode="m/d/yyyy"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43599"/>
        <c:crosses val="autoZero"/>
        <c:auto val="1"/>
        <c:lblOffset val="100"/>
        <c:baseTimeUnit val="days"/>
      </c:dateAx>
      <c:valAx>
        <c:axId val="2025143599"/>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48175"/>
        <c:crosses val="autoZero"/>
        <c:crossBetween val="between"/>
      </c:valAx>
      <c:valAx>
        <c:axId val="2025136943"/>
        <c:scaling>
          <c:orientation val="minMax"/>
        </c:scaling>
        <c:delete val="0"/>
        <c:axPos val="r"/>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52751"/>
        <c:crosses val="max"/>
        <c:crossBetween val="between"/>
      </c:valAx>
      <c:dateAx>
        <c:axId val="2025152751"/>
        <c:scaling>
          <c:orientation val="minMax"/>
        </c:scaling>
        <c:delete val="1"/>
        <c:axPos val="b"/>
        <c:numFmt formatCode="m/d/yyyy" sourceLinked="1"/>
        <c:majorTickMark val="out"/>
        <c:minorTickMark val="none"/>
        <c:tickLblPos val="nextTo"/>
        <c:crossAx val="2025136943"/>
        <c:crosses val="autoZero"/>
        <c:auto val="1"/>
        <c:lblOffset val="100"/>
        <c:baseTimeUnit val="months"/>
      </c:dateAx>
      <c:spPr>
        <a:noFill/>
        <a:ln>
          <a:noFill/>
        </a:ln>
        <a:effectLst/>
      </c:spPr>
    </c:plotArea>
    <c:legend>
      <c:legendPos val="b"/>
      <c:legendEntry>
        <c:idx val="3"/>
        <c:delete val="1"/>
      </c:legendEntry>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orientation="portrait"/>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075" b="1" i="0" u="none" strike="noStrike" baseline="0">
                <a:solidFill>
                  <a:srgbClr val="000000"/>
                </a:solidFill>
                <a:latin typeface="Arial"/>
                <a:ea typeface="Arial"/>
                <a:cs typeface="Arial"/>
              </a:defRPr>
            </a:pPr>
            <a:r>
              <a:rPr lang="en-US"/>
              <a:t> </a:t>
            </a:r>
          </a:p>
        </c:rich>
      </c:tx>
      <c:layout>
        <c:manualLayout>
          <c:xMode val="edge"/>
          <c:yMode val="edge"/>
          <c:x val="0.410247337867297"/>
          <c:y val="3.8420931758530182E-2"/>
        </c:manualLayout>
      </c:layout>
      <c:overlay val="0"/>
      <c:spPr>
        <a:noFill/>
        <a:ln w="25400">
          <a:noFill/>
        </a:ln>
      </c:spPr>
    </c:title>
    <c:autoTitleDeleted val="0"/>
    <c:plotArea>
      <c:layout>
        <c:manualLayout>
          <c:layoutTarget val="inner"/>
          <c:xMode val="edge"/>
          <c:yMode val="edge"/>
          <c:x val="6.685073205628303E-2"/>
          <c:y val="2.1552165354330709E-2"/>
          <c:w val="0.96719457013574661"/>
          <c:h val="0.88813156024282158"/>
        </c:manualLayout>
      </c:layout>
      <c:barChart>
        <c:barDir val="col"/>
        <c:grouping val="stacked"/>
        <c:varyColors val="0"/>
        <c:ser>
          <c:idx val="0"/>
          <c:order val="0"/>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1"/>
              </c:ext>
            </c:extLst>
          </c:dLbls>
          <c:cat>
            <c:strRef>
              <c:f>'E02.001 SATISFACCION CLIENTE'!$A$24</c:f>
              <c:strCache>
                <c:ptCount val="1"/>
                <c:pt idx="0">
                  <c:v>1//2019</c:v>
                </c:pt>
              </c:strCache>
            </c:strRef>
          </c:cat>
          <c:val>
            <c:numRef>
              <c:f>'E02.001 SATISFACCION CLIENTE'!$C$24</c:f>
              <c:numCache>
                <c:formatCode>General</c:formatCode>
                <c:ptCount val="1"/>
                <c:pt idx="0">
                  <c:v>3013</c:v>
                </c:pt>
              </c:numCache>
            </c:numRef>
          </c:val>
          <c:extLst>
            <c:ext xmlns:c16="http://schemas.microsoft.com/office/drawing/2014/chart" uri="{C3380CC4-5D6E-409C-BE32-E72D297353CC}">
              <c16:uniqueId val="{00000000-A4D5-4E6F-A203-A0D56D3D4461}"/>
            </c:ext>
          </c:extLst>
        </c:ser>
        <c:dLbls>
          <c:showLegendKey val="0"/>
          <c:showVal val="0"/>
          <c:showCatName val="0"/>
          <c:showSerName val="0"/>
          <c:showPercent val="0"/>
          <c:showBubbleSize val="0"/>
        </c:dLbls>
        <c:gapWidth val="150"/>
        <c:overlap val="100"/>
        <c:axId val="102080512"/>
        <c:axId val="102082432"/>
      </c:barChart>
      <c:catAx>
        <c:axId val="102080512"/>
        <c:scaling>
          <c:orientation val="minMax"/>
        </c:scaling>
        <c:delete val="0"/>
        <c:axPos val="b"/>
        <c:title>
          <c:tx>
            <c:rich>
              <a:bodyPr/>
              <a:lstStyle/>
              <a:p>
                <a:pPr>
                  <a:defRPr lang="es-CO" sz="900" b="1" i="0" u="none" strike="noStrike" baseline="0">
                    <a:solidFill>
                      <a:srgbClr val="000000"/>
                    </a:solidFill>
                    <a:latin typeface="Arial"/>
                    <a:ea typeface="Arial"/>
                    <a:cs typeface="Arial"/>
                  </a:defRPr>
                </a:pPr>
                <a:r>
                  <a:rPr lang="es-CO"/>
                  <a:t>1 de junio al 30 de diciembre  2019</a:t>
                </a:r>
              </a:p>
            </c:rich>
          </c:tx>
          <c:layout>
            <c:manualLayout>
              <c:xMode val="edge"/>
              <c:yMode val="edge"/>
              <c:x val="0.66323473546069911"/>
              <c:y val="0.39716688505148418"/>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lang="es-CO" sz="900" b="0" i="0" u="none" strike="noStrike" baseline="0">
                <a:solidFill>
                  <a:srgbClr val="000000"/>
                </a:solidFill>
                <a:latin typeface="Arial"/>
                <a:ea typeface="Arial"/>
                <a:cs typeface="Arial"/>
              </a:defRPr>
            </a:pPr>
            <a:endParaRPr lang="es-CO"/>
          </a:p>
        </c:txPr>
        <c:crossAx val="102082432"/>
        <c:crosses val="autoZero"/>
        <c:auto val="1"/>
        <c:lblAlgn val="ctr"/>
        <c:lblOffset val="100"/>
        <c:tickMarkSkip val="1"/>
        <c:noMultiLvlLbl val="1"/>
      </c:catAx>
      <c:valAx>
        <c:axId val="102082432"/>
        <c:scaling>
          <c:orientation val="minMax"/>
        </c:scaling>
        <c:delete val="0"/>
        <c:axPos val="l"/>
        <c:majorGridlines>
          <c:spPr>
            <a:ln w="3175">
              <a:solidFill>
                <a:srgbClr val="000000"/>
              </a:solidFill>
              <a:prstDash val="solid"/>
            </a:ln>
          </c:spPr>
        </c:majorGridlines>
        <c:title>
          <c:tx>
            <c:rich>
              <a:bodyPr/>
              <a:lstStyle/>
              <a:p>
                <a:pPr>
                  <a:defRPr lang="es-CO" sz="900" b="1" i="0" u="none" strike="noStrike" baseline="0">
                    <a:solidFill>
                      <a:srgbClr val="000000"/>
                    </a:solidFill>
                    <a:latin typeface="Arial"/>
                    <a:ea typeface="Arial"/>
                    <a:cs typeface="Arial"/>
                  </a:defRPr>
                </a:pPr>
                <a:r>
                  <a:rPr lang="es-CO"/>
                  <a:t>Resultados de la medición</a:t>
                </a:r>
              </a:p>
            </c:rich>
          </c:tx>
          <c:layout>
            <c:manualLayout>
              <c:xMode val="edge"/>
              <c:yMode val="edge"/>
              <c:x val="7.0175438596491224E-2"/>
              <c:y val="0.11190975269947041"/>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lang="es-CO" sz="900" b="0" i="0" u="none" strike="noStrike" baseline="0">
                <a:solidFill>
                  <a:srgbClr val="000000"/>
                </a:solidFill>
                <a:latin typeface="Arial"/>
                <a:ea typeface="Arial"/>
                <a:cs typeface="Arial"/>
              </a:defRPr>
            </a:pPr>
            <a:endParaRPr lang="es-CO"/>
          </a:p>
        </c:txPr>
        <c:crossAx val="102080512"/>
        <c:crosses val="autoZero"/>
        <c:crossBetween val="between"/>
      </c:valAx>
      <c:spPr>
        <a:noFill/>
        <a:ln w="25400">
          <a:noFill/>
        </a:ln>
      </c:spPr>
    </c:plotArea>
    <c:plotVisOnly val="1"/>
    <c:dispBlanksAs val="gap"/>
    <c:showDLblsOverMax val="0"/>
  </c:chart>
  <c:spPr>
    <a:solidFill>
      <a:srgbClr val="FFFFFF"/>
    </a:solidFill>
    <a:ln w="3175">
      <a:solidFill>
        <a:srgbClr val="000000"/>
      </a:solidFill>
      <a:prstDash val="solid"/>
    </a:ln>
  </c:spPr>
  <c:txPr>
    <a:bodyPr/>
    <a:lstStyle/>
    <a:p>
      <a:pPr>
        <a:defRPr sz="900" b="0" i="0" u="none" strike="noStrike" baseline="0">
          <a:solidFill>
            <a:srgbClr val="000000"/>
          </a:solidFill>
          <a:latin typeface="Arial"/>
          <a:ea typeface="Arial"/>
          <a:cs typeface="Arial"/>
        </a:defRPr>
      </a:pPr>
      <a:endParaRPr lang="es-CO"/>
    </a:p>
  </c:txPr>
  <c:printSettings>
    <c:headerFooter alignWithMargins="0"/>
    <c:pageMargins b="1" l="0.7500000000000101" r="0.7500000000000101" t="1" header="0" footer="0"/>
    <c:pageSetup orientation="portrait"/>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075" b="1" i="0" u="none" strike="noStrike" baseline="0">
                <a:solidFill>
                  <a:srgbClr val="000000"/>
                </a:solidFill>
                <a:latin typeface="Arial"/>
                <a:ea typeface="Arial"/>
                <a:cs typeface="Arial"/>
              </a:defRPr>
            </a:pPr>
            <a:r>
              <a:rPr lang="en-US"/>
              <a:t> </a:t>
            </a:r>
          </a:p>
        </c:rich>
      </c:tx>
      <c:layout>
        <c:manualLayout>
          <c:xMode val="edge"/>
          <c:yMode val="edge"/>
          <c:x val="0.410247337867297"/>
          <c:y val="3.8420931758530182E-2"/>
        </c:manualLayout>
      </c:layout>
      <c:overlay val="0"/>
      <c:spPr>
        <a:noFill/>
        <a:ln w="25400">
          <a:noFill/>
        </a:ln>
      </c:spPr>
    </c:title>
    <c:autoTitleDeleted val="0"/>
    <c:plotArea>
      <c:layout>
        <c:manualLayout>
          <c:layoutTarget val="inner"/>
          <c:xMode val="edge"/>
          <c:yMode val="edge"/>
          <c:x val="6.685073205628303E-2"/>
          <c:y val="2.1552165354330709E-2"/>
          <c:w val="0.96719457013574661"/>
          <c:h val="0.88813156024282158"/>
        </c:manualLayout>
      </c:layout>
      <c:barChart>
        <c:barDir val="col"/>
        <c:grouping val="stacked"/>
        <c:varyColors val="0"/>
        <c:ser>
          <c:idx val="0"/>
          <c:order val="0"/>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1"/>
              </c:ext>
            </c:extLst>
          </c:dLbls>
          <c:cat>
            <c:strRef>
              <c:f>'E02.001 SATISFACCION CLIENTE'!$A$24</c:f>
              <c:strCache>
                <c:ptCount val="1"/>
                <c:pt idx="0">
                  <c:v>1//2019</c:v>
                </c:pt>
              </c:strCache>
            </c:strRef>
          </c:cat>
          <c:val>
            <c:numRef>
              <c:f>'E02.001 SATISFACCION CLIENTE'!$C$24</c:f>
              <c:numCache>
                <c:formatCode>General</c:formatCode>
                <c:ptCount val="1"/>
                <c:pt idx="0">
                  <c:v>3013</c:v>
                </c:pt>
              </c:numCache>
            </c:numRef>
          </c:val>
          <c:extLst>
            <c:ext xmlns:c16="http://schemas.microsoft.com/office/drawing/2014/chart" uri="{C3380CC4-5D6E-409C-BE32-E72D297353CC}">
              <c16:uniqueId val="{00000000-5C2B-4CB4-8FED-9EF080B83D56}"/>
            </c:ext>
          </c:extLst>
        </c:ser>
        <c:dLbls>
          <c:showLegendKey val="0"/>
          <c:showVal val="0"/>
          <c:showCatName val="0"/>
          <c:showSerName val="0"/>
          <c:showPercent val="0"/>
          <c:showBubbleSize val="0"/>
        </c:dLbls>
        <c:gapWidth val="150"/>
        <c:overlap val="100"/>
        <c:axId val="102080512"/>
        <c:axId val="102082432"/>
      </c:barChart>
      <c:catAx>
        <c:axId val="102080512"/>
        <c:scaling>
          <c:orientation val="minMax"/>
        </c:scaling>
        <c:delete val="0"/>
        <c:axPos val="b"/>
        <c:title>
          <c:tx>
            <c:rich>
              <a:bodyPr/>
              <a:lstStyle/>
              <a:p>
                <a:pPr>
                  <a:defRPr lang="es-CO" sz="900" b="1" i="0" u="none" strike="noStrike" baseline="0">
                    <a:solidFill>
                      <a:srgbClr val="000000"/>
                    </a:solidFill>
                    <a:latin typeface="Arial"/>
                    <a:ea typeface="Arial"/>
                    <a:cs typeface="Arial"/>
                  </a:defRPr>
                </a:pPr>
                <a:r>
                  <a:rPr lang="es-CO"/>
                  <a:t>1 de junio al 30 de diciembre  2019</a:t>
                </a:r>
              </a:p>
            </c:rich>
          </c:tx>
          <c:layout>
            <c:manualLayout>
              <c:xMode val="edge"/>
              <c:yMode val="edge"/>
              <c:x val="0.66323473546069911"/>
              <c:y val="0.39716688505148418"/>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lang="es-CO" sz="900" b="0" i="0" u="none" strike="noStrike" baseline="0">
                <a:solidFill>
                  <a:srgbClr val="000000"/>
                </a:solidFill>
                <a:latin typeface="Arial"/>
                <a:ea typeface="Arial"/>
                <a:cs typeface="Arial"/>
              </a:defRPr>
            </a:pPr>
            <a:endParaRPr lang="es-CO"/>
          </a:p>
        </c:txPr>
        <c:crossAx val="102082432"/>
        <c:crosses val="autoZero"/>
        <c:auto val="1"/>
        <c:lblAlgn val="ctr"/>
        <c:lblOffset val="100"/>
        <c:tickMarkSkip val="1"/>
        <c:noMultiLvlLbl val="1"/>
      </c:catAx>
      <c:valAx>
        <c:axId val="102082432"/>
        <c:scaling>
          <c:orientation val="minMax"/>
        </c:scaling>
        <c:delete val="0"/>
        <c:axPos val="l"/>
        <c:majorGridlines>
          <c:spPr>
            <a:ln w="3175">
              <a:solidFill>
                <a:srgbClr val="000000"/>
              </a:solidFill>
              <a:prstDash val="solid"/>
            </a:ln>
          </c:spPr>
        </c:majorGridlines>
        <c:title>
          <c:tx>
            <c:rich>
              <a:bodyPr/>
              <a:lstStyle/>
              <a:p>
                <a:pPr>
                  <a:defRPr lang="es-CO" sz="900" b="1" i="0" u="none" strike="noStrike" baseline="0">
                    <a:solidFill>
                      <a:srgbClr val="000000"/>
                    </a:solidFill>
                    <a:latin typeface="Arial"/>
                    <a:ea typeface="Arial"/>
                    <a:cs typeface="Arial"/>
                  </a:defRPr>
                </a:pPr>
                <a:r>
                  <a:rPr lang="es-CO"/>
                  <a:t>Resultados de la medición</a:t>
                </a:r>
              </a:p>
            </c:rich>
          </c:tx>
          <c:layout>
            <c:manualLayout>
              <c:xMode val="edge"/>
              <c:yMode val="edge"/>
              <c:x val="7.0175438596491224E-2"/>
              <c:y val="0.11190975269947041"/>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lang="es-CO" sz="900" b="0" i="0" u="none" strike="noStrike" baseline="0">
                <a:solidFill>
                  <a:srgbClr val="000000"/>
                </a:solidFill>
                <a:latin typeface="Arial"/>
                <a:ea typeface="Arial"/>
                <a:cs typeface="Arial"/>
              </a:defRPr>
            </a:pPr>
            <a:endParaRPr lang="es-CO"/>
          </a:p>
        </c:txPr>
        <c:crossAx val="102080512"/>
        <c:crosses val="autoZero"/>
        <c:crossBetween val="between"/>
      </c:valAx>
      <c:spPr>
        <a:noFill/>
        <a:ln w="25400">
          <a:noFill/>
        </a:ln>
      </c:spPr>
    </c:plotArea>
    <c:plotVisOnly val="1"/>
    <c:dispBlanksAs val="gap"/>
    <c:showDLblsOverMax val="0"/>
  </c:chart>
  <c:spPr>
    <a:solidFill>
      <a:srgbClr val="FFFFFF"/>
    </a:solidFill>
    <a:ln w="3175">
      <a:solidFill>
        <a:srgbClr val="000000"/>
      </a:solidFill>
      <a:prstDash val="solid"/>
    </a:ln>
  </c:spPr>
  <c:txPr>
    <a:bodyPr/>
    <a:lstStyle/>
    <a:p>
      <a:pPr>
        <a:defRPr sz="900" b="0" i="0" u="none" strike="noStrike" baseline="0">
          <a:solidFill>
            <a:srgbClr val="000000"/>
          </a:solidFill>
          <a:latin typeface="Arial"/>
          <a:ea typeface="Arial"/>
          <a:cs typeface="Arial"/>
        </a:defRPr>
      </a:pPr>
      <a:endParaRPr lang="es-CO"/>
    </a:p>
  </c:txPr>
  <c:printSettings>
    <c:headerFooter alignWithMargins="0"/>
    <c:pageMargins b="1" l="0.7500000000000101" r="0.7500000000000101" t="1" header="0" footer="0"/>
    <c:pageSetup orientation="portrait"/>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075" b="1" i="0" u="none" strike="noStrike" baseline="0">
                <a:solidFill>
                  <a:srgbClr val="000000"/>
                </a:solidFill>
                <a:latin typeface="Arial"/>
                <a:ea typeface="Arial"/>
                <a:cs typeface="Arial"/>
              </a:defRPr>
            </a:pPr>
            <a:r>
              <a:rPr lang="en-US"/>
              <a:t> </a:t>
            </a:r>
          </a:p>
        </c:rich>
      </c:tx>
      <c:layout>
        <c:manualLayout>
          <c:xMode val="edge"/>
          <c:yMode val="edge"/>
          <c:x val="0.410247337867297"/>
          <c:y val="3.8420931758530182E-2"/>
        </c:manualLayout>
      </c:layout>
      <c:overlay val="0"/>
      <c:spPr>
        <a:noFill/>
        <a:ln w="25400">
          <a:noFill/>
        </a:ln>
      </c:spPr>
    </c:title>
    <c:autoTitleDeleted val="0"/>
    <c:plotArea>
      <c:layout>
        <c:manualLayout>
          <c:layoutTarget val="inner"/>
          <c:xMode val="edge"/>
          <c:yMode val="edge"/>
          <c:x val="6.685073205628303E-2"/>
          <c:y val="2.1552165354330709E-2"/>
          <c:w val="0.96719457013574661"/>
          <c:h val="0.88813156024282158"/>
        </c:manualLayout>
      </c:layout>
      <c:barChart>
        <c:barDir val="col"/>
        <c:grouping val="stacked"/>
        <c:varyColors val="0"/>
        <c:ser>
          <c:idx val="0"/>
          <c:order val="0"/>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strRef>
              <c:f>'E02.001 SATISFACCION CLIENTE'!$A$24</c:f>
              <c:strCache>
                <c:ptCount val="1"/>
                <c:pt idx="0">
                  <c:v>1//2019</c:v>
                </c:pt>
              </c:strCache>
            </c:strRef>
          </c:cat>
          <c:val>
            <c:numRef>
              <c:f>'E02.001 SATISFACCION CLIENTE'!$C$24</c:f>
              <c:numCache>
                <c:formatCode>General</c:formatCode>
                <c:ptCount val="1"/>
                <c:pt idx="0">
                  <c:v>3013</c:v>
                </c:pt>
              </c:numCache>
            </c:numRef>
          </c:val>
          <c:extLst>
            <c:ext xmlns:c16="http://schemas.microsoft.com/office/drawing/2014/chart" uri="{C3380CC4-5D6E-409C-BE32-E72D297353CC}">
              <c16:uniqueId val="{00000000-6222-44A7-A6B2-19717F607427}"/>
            </c:ext>
          </c:extLst>
        </c:ser>
        <c:dLbls>
          <c:showLegendKey val="0"/>
          <c:showVal val="0"/>
          <c:showCatName val="0"/>
          <c:showSerName val="0"/>
          <c:showPercent val="0"/>
          <c:showBubbleSize val="0"/>
        </c:dLbls>
        <c:gapWidth val="150"/>
        <c:overlap val="100"/>
        <c:axId val="102080512"/>
        <c:axId val="102082432"/>
      </c:barChart>
      <c:catAx>
        <c:axId val="102080512"/>
        <c:scaling>
          <c:orientation val="minMax"/>
        </c:scaling>
        <c:delete val="0"/>
        <c:axPos val="b"/>
        <c:title>
          <c:tx>
            <c:rich>
              <a:bodyPr/>
              <a:lstStyle/>
              <a:p>
                <a:pPr>
                  <a:defRPr lang="es-CO" sz="900" b="1" i="0" u="none" strike="noStrike" baseline="0">
                    <a:solidFill>
                      <a:srgbClr val="000000"/>
                    </a:solidFill>
                    <a:latin typeface="Arial"/>
                    <a:ea typeface="Arial"/>
                    <a:cs typeface="Arial"/>
                  </a:defRPr>
                </a:pPr>
                <a:r>
                  <a:rPr lang="es-CO"/>
                  <a:t>1 de junio al 30 de diciembre  2019</a:t>
                </a:r>
              </a:p>
            </c:rich>
          </c:tx>
          <c:layout>
            <c:manualLayout>
              <c:xMode val="edge"/>
              <c:yMode val="edge"/>
              <c:x val="0.66323473546069911"/>
              <c:y val="0.39716688505148418"/>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lang="es-CO" sz="900" b="0" i="0" u="none" strike="noStrike" baseline="0">
                <a:solidFill>
                  <a:srgbClr val="000000"/>
                </a:solidFill>
                <a:latin typeface="Arial"/>
                <a:ea typeface="Arial"/>
                <a:cs typeface="Arial"/>
              </a:defRPr>
            </a:pPr>
            <a:endParaRPr lang="es-CO"/>
          </a:p>
        </c:txPr>
        <c:crossAx val="102082432"/>
        <c:crosses val="autoZero"/>
        <c:auto val="1"/>
        <c:lblAlgn val="ctr"/>
        <c:lblOffset val="100"/>
        <c:tickMarkSkip val="1"/>
        <c:noMultiLvlLbl val="1"/>
      </c:catAx>
      <c:valAx>
        <c:axId val="102082432"/>
        <c:scaling>
          <c:orientation val="minMax"/>
        </c:scaling>
        <c:delete val="0"/>
        <c:axPos val="l"/>
        <c:majorGridlines>
          <c:spPr>
            <a:ln w="3175">
              <a:solidFill>
                <a:srgbClr val="000000"/>
              </a:solidFill>
              <a:prstDash val="solid"/>
            </a:ln>
          </c:spPr>
        </c:majorGridlines>
        <c:title>
          <c:tx>
            <c:rich>
              <a:bodyPr/>
              <a:lstStyle/>
              <a:p>
                <a:pPr>
                  <a:defRPr lang="es-CO" sz="900" b="1" i="0" u="none" strike="noStrike" baseline="0">
                    <a:solidFill>
                      <a:srgbClr val="000000"/>
                    </a:solidFill>
                    <a:latin typeface="Arial"/>
                    <a:ea typeface="Arial"/>
                    <a:cs typeface="Arial"/>
                  </a:defRPr>
                </a:pPr>
                <a:r>
                  <a:rPr lang="es-CO"/>
                  <a:t>Resultados de la medición</a:t>
                </a:r>
              </a:p>
            </c:rich>
          </c:tx>
          <c:layout>
            <c:manualLayout>
              <c:xMode val="edge"/>
              <c:yMode val="edge"/>
              <c:x val="7.0175438596491224E-2"/>
              <c:y val="0.11190975269947041"/>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lang="es-CO" sz="900" b="0" i="0" u="none" strike="noStrike" baseline="0">
                <a:solidFill>
                  <a:srgbClr val="000000"/>
                </a:solidFill>
                <a:latin typeface="Arial"/>
                <a:ea typeface="Arial"/>
                <a:cs typeface="Arial"/>
              </a:defRPr>
            </a:pPr>
            <a:endParaRPr lang="es-CO"/>
          </a:p>
        </c:txPr>
        <c:crossAx val="102080512"/>
        <c:crosses val="autoZero"/>
        <c:crossBetween val="between"/>
      </c:valAx>
      <c:spPr>
        <a:noFill/>
        <a:ln w="25400">
          <a:noFill/>
        </a:ln>
      </c:spPr>
    </c:plotArea>
    <c:plotVisOnly val="1"/>
    <c:dispBlanksAs val="gap"/>
    <c:showDLblsOverMax val="0"/>
  </c:chart>
  <c:spPr>
    <a:solidFill>
      <a:srgbClr val="FFFFFF"/>
    </a:solidFill>
    <a:ln w="3175">
      <a:solidFill>
        <a:srgbClr val="000000"/>
      </a:solidFill>
      <a:prstDash val="solid"/>
    </a:ln>
  </c:spPr>
  <c:txPr>
    <a:bodyPr/>
    <a:lstStyle/>
    <a:p>
      <a:pPr>
        <a:defRPr sz="900" b="0" i="0" u="none" strike="noStrike" baseline="0">
          <a:solidFill>
            <a:srgbClr val="000000"/>
          </a:solidFill>
          <a:latin typeface="Arial"/>
          <a:ea typeface="Arial"/>
          <a:cs typeface="Arial"/>
        </a:defRPr>
      </a:pPr>
      <a:endParaRPr lang="es-CO"/>
    </a:p>
  </c:txPr>
  <c:printSettings>
    <c:headerFooter alignWithMargins="0"/>
    <c:pageMargins b="1" l="0.7500000000000101" r="0.7500000000000101" t="1" header="0" footer="0"/>
    <c:pageSetup orientation="portrait"/>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mc:AlternateContent xmlns:mc="http://schemas.openxmlformats.org/markup-compatibility/2006">
    <mc:Choice xmlns:c14="http://schemas.microsoft.com/office/drawing/2007/8/2/chart" Requires="c14">
      <c14:style val="104"/>
    </mc:Choice>
    <mc:Fallback>
      <c:style val="4"/>
    </mc:Fallback>
  </mc:AlternateContent>
  <c:chart>
    <c:autoTitleDeleted val="0"/>
    <c:plotArea>
      <c:layout>
        <c:manualLayout>
          <c:layoutTarget val="inner"/>
          <c:xMode val="edge"/>
          <c:yMode val="edge"/>
          <c:x val="5.471345609357884E-2"/>
          <c:y val="0.11095233718353302"/>
          <c:w val="0.9427430093209056"/>
          <c:h val="0.61181434599156104"/>
        </c:manualLayout>
      </c:layout>
      <c:lineChart>
        <c:grouping val="standard"/>
        <c:varyColors val="0"/>
        <c:ser>
          <c:idx val="0"/>
          <c:order val="0"/>
          <c:spPr>
            <a:ln w="38100" cmpd="sng">
              <a:solidFill>
                <a:schemeClr val="accent2">
                  <a:lumMod val="75000"/>
                </a:schemeClr>
              </a:solidFill>
            </a:ln>
          </c:spPr>
          <c:marker>
            <c:spPr>
              <a:solidFill>
                <a:schemeClr val="accent2">
                  <a:lumMod val="75000"/>
                </a:schemeClr>
              </a:solidFill>
            </c:spPr>
          </c:marker>
          <c:dLbls>
            <c:dLbl>
              <c:idx val="0"/>
              <c:layout>
                <c:manualLayout>
                  <c:x val="-2.8681709704617243E-2"/>
                  <c:y val="9.1882674065761977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762C-4D07-8373-C87AF5858411}"/>
                </c:ext>
              </c:extLst>
            </c:dLbl>
            <c:dLbl>
              <c:idx val="1"/>
              <c:layout>
                <c:manualLayout>
                  <c:x val="-2.9455081001472753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762C-4D07-8373-C87AF5858411}"/>
                </c:ext>
              </c:extLst>
            </c:dLbl>
            <c:dLbl>
              <c:idx val="2"/>
              <c:layout>
                <c:manualLayout>
                  <c:x val="-2.3564064801178199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762C-4D07-8373-C87AF5858411}"/>
                </c:ext>
              </c:extLst>
            </c:dLbl>
            <c:dLbl>
              <c:idx val="3"/>
              <c:layout>
                <c:manualLayout>
                  <c:x val="-2.1600392734413363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762C-4D07-8373-C87AF5858411}"/>
                </c:ext>
              </c:extLst>
            </c:dLbl>
            <c:dLbl>
              <c:idx val="4"/>
              <c:layout>
                <c:manualLayout>
                  <c:x val="-2.0146520146520148E-2"/>
                  <c:y val="6.751054852320675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762C-4D07-8373-C87AF5858411}"/>
                </c:ext>
              </c:extLst>
            </c:dLbl>
            <c:dLbl>
              <c:idx val="5"/>
              <c:layout>
                <c:manualLayout>
                  <c:x val="-1.9963702359346712E-2"/>
                  <c:y val="8.019094284343190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762C-4D07-8373-C87AF5858411}"/>
                </c:ext>
              </c:extLst>
            </c:dLbl>
            <c:dLbl>
              <c:idx val="6"/>
              <c:layout>
                <c:manualLayout>
                  <c:x val="-1.996370235934664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762C-4D07-8373-C87AF5858411}"/>
                </c:ext>
              </c:extLst>
            </c:dLbl>
            <c:dLbl>
              <c:idx val="7"/>
              <c:layout>
                <c:manualLayout>
                  <c:x val="-1.996370235934664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762C-4D07-8373-C87AF5858411}"/>
                </c:ext>
              </c:extLst>
            </c:dLbl>
            <c:dLbl>
              <c:idx val="8"/>
              <c:layout>
                <c:manualLayout>
                  <c:x val="-2.722323049001815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762C-4D07-8373-C87AF5858411}"/>
                </c:ext>
              </c:extLst>
            </c:dLbl>
            <c:dLbl>
              <c:idx val="9"/>
              <c:layout>
                <c:manualLayout>
                  <c:x val="-2.903811252268617E-2"/>
                  <c:y val="7.4463018354615385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762C-4D07-8373-C87AF5858411}"/>
                </c:ext>
              </c:extLst>
            </c:dLbl>
            <c:spPr>
              <a:noFill/>
              <a:ln w="25400">
                <a:noFill/>
              </a:ln>
            </c:spPr>
            <c:txPr>
              <a:bodyPr/>
              <a:lstStyle/>
              <a:p>
                <a:pPr>
                  <a:defRPr sz="1000" b="1" i="0" u="none" strike="noStrike" baseline="0">
                    <a:solidFill>
                      <a:srgbClr val="000000"/>
                    </a:solidFill>
                    <a:latin typeface="Calibri"/>
                    <a:ea typeface="Calibri"/>
                    <a:cs typeface="Calibri"/>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Ranking!$C$4:$C$16</c:f>
              <c:numCache>
                <c:formatCode>General</c:formatCode>
                <c:ptCount val="13"/>
              </c:numCache>
            </c:numRef>
          </c:val>
          <c:smooth val="0"/>
          <c:extLst>
            <c:ext xmlns:c16="http://schemas.microsoft.com/office/drawing/2014/chart" uri="{C3380CC4-5D6E-409C-BE32-E72D297353CC}">
              <c16:uniqueId val="{0000000A-762C-4D07-8373-C87AF5858411}"/>
            </c:ext>
          </c:extLst>
        </c:ser>
        <c:ser>
          <c:idx val="1"/>
          <c:order val="1"/>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Ranking!$D$4:$D$16</c:f>
              <c:numCache>
                <c:formatCode>General</c:formatCode>
                <c:ptCount val="13"/>
                <c:pt idx="0">
                  <c:v>0</c:v>
                </c:pt>
                <c:pt idx="1">
                  <c:v>23</c:v>
                </c:pt>
                <c:pt idx="2">
                  <c:v>32</c:v>
                </c:pt>
                <c:pt idx="3">
                  <c:v>32</c:v>
                </c:pt>
                <c:pt idx="4">
                  <c:v>23</c:v>
                </c:pt>
                <c:pt idx="5">
                  <c:v>16</c:v>
                </c:pt>
              </c:numCache>
            </c:numRef>
          </c:val>
          <c:smooth val="0"/>
          <c:extLst>
            <c:ext xmlns:c16="http://schemas.microsoft.com/office/drawing/2014/chart" uri="{C3380CC4-5D6E-409C-BE32-E72D297353CC}">
              <c16:uniqueId val="{0000000B-762C-4D07-8373-C87AF5858411}"/>
            </c:ext>
          </c:extLst>
        </c:ser>
        <c:ser>
          <c:idx val="2"/>
          <c:order val="2"/>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Ranking!$E$4:$E$16</c:f>
              <c:numCache>
                <c:formatCode>General</c:formatCode>
                <c:ptCount val="13"/>
              </c:numCache>
            </c:numRef>
          </c:val>
          <c:smooth val="0"/>
          <c:extLst>
            <c:ext xmlns:c16="http://schemas.microsoft.com/office/drawing/2014/chart" uri="{C3380CC4-5D6E-409C-BE32-E72D297353CC}">
              <c16:uniqueId val="{00000000-8CD1-4630-BF86-4A1C22F25A0C}"/>
            </c:ext>
          </c:extLst>
        </c:ser>
        <c:dLbls>
          <c:showLegendKey val="0"/>
          <c:showVal val="0"/>
          <c:showCatName val="0"/>
          <c:showSerName val="0"/>
          <c:showPercent val="0"/>
          <c:showBubbleSize val="0"/>
        </c:dLbls>
        <c:marker val="1"/>
        <c:smooth val="0"/>
        <c:axId val="37663104"/>
        <c:axId val="37665024"/>
      </c:lineChart>
      <c:catAx>
        <c:axId val="37663104"/>
        <c:scaling>
          <c:orientation val="minMax"/>
        </c:scaling>
        <c:delete val="0"/>
        <c:axPos val="b"/>
        <c:numFmt formatCode="General" sourceLinked="1"/>
        <c:majorTickMark val="out"/>
        <c:minorTickMark val="none"/>
        <c:tickLblPos val="nextTo"/>
        <c:txPr>
          <a:bodyPr rot="-2700000" vert="horz"/>
          <a:lstStyle/>
          <a:p>
            <a:pPr>
              <a:defRPr sz="1000" b="0" i="0" u="none" strike="noStrike" baseline="0">
                <a:solidFill>
                  <a:srgbClr val="000000"/>
                </a:solidFill>
                <a:latin typeface="Calibri"/>
                <a:ea typeface="Calibri"/>
                <a:cs typeface="Calibri"/>
              </a:defRPr>
            </a:pPr>
            <a:endParaRPr lang="es-CO"/>
          </a:p>
        </c:txPr>
        <c:crossAx val="37665024"/>
        <c:crosses val="autoZero"/>
        <c:auto val="1"/>
        <c:lblAlgn val="ctr"/>
        <c:lblOffset val="100"/>
        <c:noMultiLvlLbl val="0"/>
      </c:catAx>
      <c:valAx>
        <c:axId val="37665024"/>
        <c:scaling>
          <c:orientation val="minMax"/>
        </c:scaling>
        <c:delete val="0"/>
        <c:axPos val="l"/>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s-CO"/>
          </a:p>
        </c:txPr>
        <c:crossAx val="37663104"/>
        <c:crosses val="autoZero"/>
        <c:crossBetween val="between"/>
      </c:valAx>
    </c:plotArea>
    <c:plotVisOnly val="1"/>
    <c:dispBlanksAs val="gap"/>
    <c:showDLblsOverMax val="0"/>
  </c:chart>
  <c:spPr>
    <a:solidFill>
      <a:schemeClr val="lt1"/>
    </a:solidFill>
    <a:ln w="25400" cmpd="sng">
      <a:solidFill>
        <a:schemeClr val="accent2">
          <a:lumMod val="75000"/>
        </a:schemeClr>
      </a:solidFill>
    </a:ln>
  </c:spPr>
  <c:txPr>
    <a:bodyPr/>
    <a:lstStyle/>
    <a:p>
      <a:pPr>
        <a:defRPr sz="1000" b="0" i="0" u="none" strike="noStrike" baseline="0">
          <a:solidFill>
            <a:srgbClr val="000000"/>
          </a:solidFill>
          <a:latin typeface="Calibri"/>
          <a:ea typeface="Calibri"/>
          <a:cs typeface="Calibri"/>
        </a:defRPr>
      </a:pPr>
      <a:endParaRPr lang="es-CO"/>
    </a:p>
  </c:txPr>
  <c:printSettings>
    <c:headerFooter/>
    <c:pageMargins b="0.74803149606299224" l="0.70866141732283483" r="0.70866141732283483" t="0.74803149606299224" header="0.31496062992125995" footer="0.31496062992125995"/>
    <c:pageSetup orientation="landscape"/>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1.png"/><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chart" Target="../charts/chart5.xml"/></Relationships>
</file>

<file path=xl/drawings/_rels/drawing6.xml.rels><?xml version="1.0" encoding="UTF-8" standalone="yes"?>
<Relationships xmlns="http://schemas.openxmlformats.org/package/2006/relationships"><Relationship Id="rId1" Type="http://schemas.openxmlformats.org/officeDocument/2006/relationships/chart" Target="../charts/chart6.xml"/></Relationships>
</file>

<file path=xl/drawings/_rels/drawing7.xml.rels><?xml version="1.0" encoding="UTF-8" standalone="yes"?>
<Relationships xmlns="http://schemas.openxmlformats.org/package/2006/relationships"><Relationship Id="rId1" Type="http://schemas.openxmlformats.org/officeDocument/2006/relationships/chart" Target="../charts/chart7.xml"/></Relationships>
</file>

<file path=xl/drawings/_rels/drawing8.xml.rels><?xml version="1.0" encoding="UTF-8" standalone="yes"?>
<Relationships xmlns="http://schemas.openxmlformats.org/package/2006/relationships"><Relationship Id="rId1" Type="http://schemas.openxmlformats.org/officeDocument/2006/relationships/chart" Target="../charts/chart8.xml"/></Relationships>
</file>

<file path=xl/drawings/drawing1.xml><?xml version="1.0" encoding="utf-8"?>
<xdr:wsDr xmlns:xdr="http://schemas.openxmlformats.org/drawingml/2006/spreadsheetDrawing" xmlns:a="http://schemas.openxmlformats.org/drawingml/2006/main">
  <xdr:twoCellAnchor>
    <xdr:from>
      <xdr:col>0</xdr:col>
      <xdr:colOff>762000</xdr:colOff>
      <xdr:row>43</xdr:row>
      <xdr:rowOff>261937</xdr:rowOff>
    </xdr:from>
    <xdr:to>
      <xdr:col>8</xdr:col>
      <xdr:colOff>809625</xdr:colOff>
      <xdr:row>50</xdr:row>
      <xdr:rowOff>127000</xdr:rowOff>
    </xdr:to>
    <xdr:graphicFrame macro="">
      <xdr:nvGraphicFramePr>
        <xdr:cNvPr id="171334" name="Chart 5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0</xdr:colOff>
      <xdr:row>0</xdr:row>
      <xdr:rowOff>0</xdr:rowOff>
    </xdr:from>
    <xdr:to>
      <xdr:col>0</xdr:col>
      <xdr:colOff>1222375</xdr:colOff>
      <xdr:row>3</xdr:row>
      <xdr:rowOff>7938</xdr:rowOff>
    </xdr:to>
    <xdr:pic>
      <xdr:nvPicPr>
        <xdr:cNvPr id="7" name="Imagen 6"/>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1222375" cy="579438"/>
        </a:xfrm>
        <a:prstGeom prst="rect">
          <a:avLst/>
        </a:prstGeom>
      </xdr:spPr>
    </xdr:pic>
    <xdr:clientData/>
  </xdr:twoCellAnchor>
  <xdr:twoCellAnchor editAs="oneCell">
    <xdr:from>
      <xdr:col>0</xdr:col>
      <xdr:colOff>87312</xdr:colOff>
      <xdr:row>15</xdr:row>
      <xdr:rowOff>119063</xdr:rowOff>
    </xdr:from>
    <xdr:to>
      <xdr:col>0</xdr:col>
      <xdr:colOff>1135062</xdr:colOff>
      <xdr:row>19</xdr:row>
      <xdr:rowOff>119063</xdr:rowOff>
    </xdr:to>
    <xdr:pic>
      <xdr:nvPicPr>
        <xdr:cNvPr id="9" name="Imagen 8"/>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87312" y="7866063"/>
          <a:ext cx="1047750" cy="74612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23813</xdr:colOff>
      <xdr:row>1</xdr:row>
      <xdr:rowOff>33338</xdr:rowOff>
    </xdr:from>
    <xdr:to>
      <xdr:col>12</xdr:col>
      <xdr:colOff>23813</xdr:colOff>
      <xdr:row>16</xdr:row>
      <xdr:rowOff>141288</xdr:rowOff>
    </xdr:to>
    <xdr:graphicFrame macro="">
      <xdr:nvGraphicFramePr>
        <xdr:cNvPr id="4" name="Gráfico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6</xdr:col>
      <xdr:colOff>0</xdr:colOff>
      <xdr:row>18</xdr:row>
      <xdr:rowOff>0</xdr:rowOff>
    </xdr:from>
    <xdr:to>
      <xdr:col>6</xdr:col>
      <xdr:colOff>9525</xdr:colOff>
      <xdr:row>18</xdr:row>
      <xdr:rowOff>0</xdr:rowOff>
    </xdr:to>
    <xdr:sp macro="" textlink="">
      <xdr:nvSpPr>
        <xdr:cNvPr id="172317" name="Line 1"/>
        <xdr:cNvSpPr>
          <a:spLocks noChangeShapeType="1"/>
        </xdr:cNvSpPr>
      </xdr:nvSpPr>
      <xdr:spPr bwMode="auto">
        <a:xfrm flipH="1" flipV="1">
          <a:off x="5676900" y="9515475"/>
          <a:ext cx="9525" cy="0"/>
        </a:xfrm>
        <a:prstGeom prst="line">
          <a:avLst/>
        </a:prstGeom>
        <a:noFill/>
        <a:ln w="28575">
          <a:solidFill>
            <a:srgbClr val="000000"/>
          </a:solidFill>
          <a:round/>
          <a:headEnd/>
          <a:tailEnd/>
        </a:ln>
      </xdr:spPr>
    </xdr:sp>
    <xdr:clientData/>
  </xdr:twoCellAnchor>
  <xdr:twoCellAnchor>
    <xdr:from>
      <xdr:col>0</xdr:col>
      <xdr:colOff>463550</xdr:colOff>
      <xdr:row>66</xdr:row>
      <xdr:rowOff>19050</xdr:rowOff>
    </xdr:from>
    <xdr:to>
      <xdr:col>9</xdr:col>
      <xdr:colOff>701675</xdr:colOff>
      <xdr:row>85</xdr:row>
      <xdr:rowOff>28576</xdr:rowOff>
    </xdr:to>
    <xdr:graphicFrame macro="">
      <xdr:nvGraphicFramePr>
        <xdr:cNvPr id="172318" name="Chart 29"/>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0</xdr:colOff>
      <xdr:row>18</xdr:row>
      <xdr:rowOff>0</xdr:rowOff>
    </xdr:from>
    <xdr:to>
      <xdr:col>0</xdr:col>
      <xdr:colOff>1133475</xdr:colOff>
      <xdr:row>22</xdr:row>
      <xdr:rowOff>24809</xdr:rowOff>
    </xdr:to>
    <xdr:pic>
      <xdr:nvPicPr>
        <xdr:cNvPr id="8" name="0 Imagen" descr="secretaria de educacion-01.png"/>
        <xdr:cNvPicPr/>
      </xdr:nvPicPr>
      <xdr:blipFill>
        <a:blip xmlns:r="http://schemas.openxmlformats.org/officeDocument/2006/relationships" r:embed="rId2" cstate="print"/>
        <a:stretch>
          <a:fillRect/>
        </a:stretch>
      </xdr:blipFill>
      <xdr:spPr>
        <a:xfrm>
          <a:off x="0" y="8096250"/>
          <a:ext cx="1133475" cy="786809"/>
        </a:xfrm>
        <a:prstGeom prst="rect">
          <a:avLst/>
        </a:prstGeom>
      </xdr:spPr>
    </xdr:pic>
    <xdr:clientData/>
  </xdr:twoCellAnchor>
  <xdr:twoCellAnchor editAs="oneCell">
    <xdr:from>
      <xdr:col>0</xdr:col>
      <xdr:colOff>0</xdr:colOff>
      <xdr:row>2</xdr:row>
      <xdr:rowOff>0</xdr:rowOff>
    </xdr:from>
    <xdr:to>
      <xdr:col>0</xdr:col>
      <xdr:colOff>1133475</xdr:colOff>
      <xdr:row>6</xdr:row>
      <xdr:rowOff>24809</xdr:rowOff>
    </xdr:to>
    <xdr:pic>
      <xdr:nvPicPr>
        <xdr:cNvPr id="9" name="0 Imagen" descr="secretaria de educacion-01.png"/>
        <xdr:cNvPicPr/>
      </xdr:nvPicPr>
      <xdr:blipFill>
        <a:blip xmlns:r="http://schemas.openxmlformats.org/officeDocument/2006/relationships" r:embed="rId2" cstate="print"/>
        <a:stretch>
          <a:fillRect/>
        </a:stretch>
      </xdr:blipFill>
      <xdr:spPr>
        <a:xfrm>
          <a:off x="0" y="0"/>
          <a:ext cx="1133475" cy="786809"/>
        </a:xfrm>
        <a:prstGeom prst="rect">
          <a:avLst/>
        </a:prstGeom>
      </xdr:spPr>
    </xdr:pic>
    <xdr:clientData/>
  </xdr:twoCellAnchor>
  <xdr:twoCellAnchor editAs="oneCell">
    <xdr:from>
      <xdr:col>1</xdr:col>
      <xdr:colOff>0</xdr:colOff>
      <xdr:row>2</xdr:row>
      <xdr:rowOff>0</xdr:rowOff>
    </xdr:from>
    <xdr:to>
      <xdr:col>2</xdr:col>
      <xdr:colOff>733425</xdr:colOff>
      <xdr:row>5</xdr:row>
      <xdr:rowOff>0</xdr:rowOff>
    </xdr:to>
    <xdr:pic>
      <xdr:nvPicPr>
        <xdr:cNvPr id="6" name="0 Imagen" descr="secretaria de educacion-01.png"/>
        <xdr:cNvPicPr/>
      </xdr:nvPicPr>
      <xdr:blipFill>
        <a:blip xmlns:r="http://schemas.openxmlformats.org/officeDocument/2006/relationships" r:embed="rId2" cstate="print"/>
        <a:stretch>
          <a:fillRect/>
        </a:stretch>
      </xdr:blipFill>
      <xdr:spPr>
        <a:xfrm>
          <a:off x="1333500" y="0"/>
          <a:ext cx="1314450" cy="5715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6</xdr:col>
      <xdr:colOff>152400</xdr:colOff>
      <xdr:row>3</xdr:row>
      <xdr:rowOff>85725</xdr:rowOff>
    </xdr:from>
    <xdr:to>
      <xdr:col>13</xdr:col>
      <xdr:colOff>533400</xdr:colOff>
      <xdr:row>20</xdr:row>
      <xdr:rowOff>57150</xdr:rowOff>
    </xdr:to>
    <xdr:graphicFrame macro="">
      <xdr:nvGraphicFramePr>
        <xdr:cNvPr id="2" name="Gráfico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6</xdr:col>
      <xdr:colOff>0</xdr:colOff>
      <xdr:row>16</xdr:row>
      <xdr:rowOff>0</xdr:rowOff>
    </xdr:from>
    <xdr:to>
      <xdr:col>6</xdr:col>
      <xdr:colOff>9525</xdr:colOff>
      <xdr:row>16</xdr:row>
      <xdr:rowOff>0</xdr:rowOff>
    </xdr:to>
    <xdr:sp macro="" textlink="">
      <xdr:nvSpPr>
        <xdr:cNvPr id="2" name="Line 1"/>
        <xdr:cNvSpPr>
          <a:spLocks noChangeShapeType="1"/>
        </xdr:cNvSpPr>
      </xdr:nvSpPr>
      <xdr:spPr bwMode="auto">
        <a:xfrm flipH="1" flipV="1">
          <a:off x="5857875" y="7896225"/>
          <a:ext cx="9525" cy="0"/>
        </a:xfrm>
        <a:prstGeom prst="line">
          <a:avLst/>
        </a:prstGeom>
        <a:noFill/>
        <a:ln w="28575">
          <a:solidFill>
            <a:srgbClr val="000000"/>
          </a:solidFill>
          <a:round/>
          <a:headEnd/>
          <a:tailEnd/>
        </a:ln>
      </xdr:spPr>
    </xdr:sp>
    <xdr:clientData/>
  </xdr:twoCellAnchor>
  <xdr:twoCellAnchor>
    <xdr:from>
      <xdr:col>2</xdr:col>
      <xdr:colOff>371475</xdr:colOff>
      <xdr:row>27</xdr:row>
      <xdr:rowOff>123826</xdr:rowOff>
    </xdr:from>
    <xdr:to>
      <xdr:col>7</xdr:col>
      <xdr:colOff>904875</xdr:colOff>
      <xdr:row>41</xdr:row>
      <xdr:rowOff>76200</xdr:rowOff>
    </xdr:to>
    <xdr:graphicFrame macro="">
      <xdr:nvGraphicFramePr>
        <xdr:cNvPr id="6" name="Chart 6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1</xdr:colOff>
      <xdr:row>1</xdr:row>
      <xdr:rowOff>0</xdr:rowOff>
    </xdr:from>
    <xdr:to>
      <xdr:col>1</xdr:col>
      <xdr:colOff>19050</xdr:colOff>
      <xdr:row>4</xdr:row>
      <xdr:rowOff>95250</xdr:rowOff>
    </xdr:to>
    <xdr:pic>
      <xdr:nvPicPr>
        <xdr:cNvPr id="7" name="0 Imagen" descr="secretaria de educacion-01.png"/>
        <xdr:cNvPicPr/>
      </xdr:nvPicPr>
      <xdr:blipFill>
        <a:blip xmlns:r="http://schemas.openxmlformats.org/officeDocument/2006/relationships" r:embed="rId2" cstate="print"/>
        <a:stretch>
          <a:fillRect/>
        </a:stretch>
      </xdr:blipFill>
      <xdr:spPr>
        <a:xfrm>
          <a:off x="1" y="190500"/>
          <a:ext cx="885824" cy="581025"/>
        </a:xfrm>
        <a:prstGeom prst="rect">
          <a:avLst/>
        </a:prstGeom>
      </xdr:spPr>
    </xdr:pic>
    <xdr:clientData/>
  </xdr:twoCellAnchor>
  <xdr:twoCellAnchor editAs="oneCell">
    <xdr:from>
      <xdr:col>0</xdr:col>
      <xdr:colOff>1</xdr:colOff>
      <xdr:row>16</xdr:row>
      <xdr:rowOff>161925</xdr:rowOff>
    </xdr:from>
    <xdr:to>
      <xdr:col>0</xdr:col>
      <xdr:colOff>838201</xdr:colOff>
      <xdr:row>20</xdr:row>
      <xdr:rowOff>291509</xdr:rowOff>
    </xdr:to>
    <xdr:pic>
      <xdr:nvPicPr>
        <xdr:cNvPr id="8" name="0 Imagen" descr="secretaria de educacion-01.png"/>
        <xdr:cNvPicPr/>
      </xdr:nvPicPr>
      <xdr:blipFill>
        <a:blip xmlns:r="http://schemas.openxmlformats.org/officeDocument/2006/relationships" r:embed="rId2" cstate="print"/>
        <a:stretch>
          <a:fillRect/>
        </a:stretch>
      </xdr:blipFill>
      <xdr:spPr>
        <a:xfrm>
          <a:off x="1" y="6496050"/>
          <a:ext cx="838200" cy="786809"/>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2</xdr:col>
      <xdr:colOff>371475</xdr:colOff>
      <xdr:row>6</xdr:row>
      <xdr:rowOff>123826</xdr:rowOff>
    </xdr:from>
    <xdr:to>
      <xdr:col>8</xdr:col>
      <xdr:colOff>161925</xdr:colOff>
      <xdr:row>20</xdr:row>
      <xdr:rowOff>76200</xdr:rowOff>
    </xdr:to>
    <xdr:graphicFrame macro="">
      <xdr:nvGraphicFramePr>
        <xdr:cNvPr id="2" name="Chart 6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xdr:from>
      <xdr:col>2</xdr:col>
      <xdr:colOff>371475</xdr:colOff>
      <xdr:row>6</xdr:row>
      <xdr:rowOff>123826</xdr:rowOff>
    </xdr:from>
    <xdr:to>
      <xdr:col>7</xdr:col>
      <xdr:colOff>904875</xdr:colOff>
      <xdr:row>20</xdr:row>
      <xdr:rowOff>76200</xdr:rowOff>
    </xdr:to>
    <xdr:graphicFrame macro="">
      <xdr:nvGraphicFramePr>
        <xdr:cNvPr id="2" name="Chart 6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8.xml><?xml version="1.0" encoding="utf-8"?>
<xdr:wsDr xmlns:xdr="http://schemas.openxmlformats.org/drawingml/2006/spreadsheetDrawing" xmlns:a="http://schemas.openxmlformats.org/drawingml/2006/main">
  <xdr:twoCellAnchor>
    <xdr:from>
      <xdr:col>5</xdr:col>
      <xdr:colOff>476249</xdr:colOff>
      <xdr:row>4</xdr:row>
      <xdr:rowOff>104775</xdr:rowOff>
    </xdr:from>
    <xdr:to>
      <xdr:col>14</xdr:col>
      <xdr:colOff>657225</xdr:colOff>
      <xdr:row>10</xdr:row>
      <xdr:rowOff>257175</xdr:rowOff>
    </xdr:to>
    <xdr:graphicFrame macro="">
      <xdr:nvGraphicFramePr>
        <xdr:cNvPr id="6" name="117 Gráfico"/>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5.xml"/><Relationship Id="rId1" Type="http://schemas.openxmlformats.org/officeDocument/2006/relationships/printerSettings" Target="../printerSettings/printerSettings5.bin"/><Relationship Id="rId4" Type="http://schemas.openxmlformats.org/officeDocument/2006/relationships/comments" Target="../comments4.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8.xml"/><Relationship Id="rId1" Type="http://schemas.openxmlformats.org/officeDocument/2006/relationships/printerSettings" Target="../printerSettings/printerSettings6.bin"/><Relationship Id="rId4" Type="http://schemas.openxmlformats.org/officeDocument/2006/relationships/comments" Target="../comments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
    <tabColor theme="6" tint="-0.249977111117893"/>
    <pageSetUpPr fitToPage="1"/>
  </sheetPr>
  <dimension ref="A1:Q52"/>
  <sheetViews>
    <sheetView view="pageBreakPreview" zoomScaleSheetLayoutView="100" workbookViewId="0">
      <selection activeCell="E32" sqref="E32"/>
    </sheetView>
  </sheetViews>
  <sheetFormatPr baseColWidth="10" defaultColWidth="11.42578125" defaultRowHeight="12.75" x14ac:dyDescent="0.2"/>
  <cols>
    <col min="1" max="1" width="19.28515625" customWidth="1"/>
    <col min="2" max="2" width="6.7109375" customWidth="1"/>
    <col min="3" max="3" width="7.7109375" style="125" customWidth="1"/>
    <col min="4" max="4" width="12.28515625" style="129" customWidth="1"/>
    <col min="5" max="5" width="77.42578125" customWidth="1"/>
    <col min="6" max="6" width="19.85546875" style="175" customWidth="1"/>
    <col min="7" max="7" width="16.140625" customWidth="1"/>
    <col min="8" max="8" width="23.5703125" customWidth="1"/>
    <col min="9" max="9" width="14.7109375" customWidth="1"/>
    <col min="10" max="10" width="21.28515625" customWidth="1"/>
    <col min="11" max="12" width="11.42578125" hidden="1" customWidth="1"/>
    <col min="13" max="13" width="1.28515625" hidden="1" customWidth="1"/>
  </cols>
  <sheetData>
    <row r="1" spans="1:15" ht="15" customHeight="1" x14ac:dyDescent="0.2">
      <c r="A1" s="200"/>
      <c r="B1" s="202" t="s">
        <v>66</v>
      </c>
      <c r="C1" s="202"/>
      <c r="D1" s="202"/>
      <c r="E1" s="204" t="s">
        <v>135</v>
      </c>
      <c r="F1" s="205"/>
      <c r="G1" s="205"/>
      <c r="H1" s="206"/>
      <c r="I1" s="23" t="s">
        <v>35</v>
      </c>
      <c r="J1" s="27" t="s">
        <v>30</v>
      </c>
      <c r="K1" s="8"/>
      <c r="L1" s="8"/>
      <c r="M1" s="8"/>
    </row>
    <row r="2" spans="1:15" ht="15" customHeight="1" x14ac:dyDescent="0.2">
      <c r="A2" s="201"/>
      <c r="B2" s="203"/>
      <c r="C2" s="203"/>
      <c r="D2" s="203"/>
      <c r="E2" s="207"/>
      <c r="F2" s="208"/>
      <c r="G2" s="208"/>
      <c r="H2" s="209"/>
      <c r="I2" s="24" t="s">
        <v>36</v>
      </c>
      <c r="J2" s="28" t="s">
        <v>68</v>
      </c>
      <c r="K2" s="8"/>
      <c r="L2" s="8"/>
      <c r="M2" s="8"/>
    </row>
    <row r="3" spans="1:15" ht="15" customHeight="1" x14ac:dyDescent="0.2">
      <c r="A3" s="201"/>
      <c r="B3" s="203"/>
      <c r="C3" s="203"/>
      <c r="D3" s="203"/>
      <c r="E3" s="207"/>
      <c r="F3" s="208"/>
      <c r="G3" s="208"/>
      <c r="H3" s="209"/>
      <c r="I3" s="24" t="s">
        <v>37</v>
      </c>
      <c r="J3" s="50" t="s">
        <v>76</v>
      </c>
      <c r="K3" s="8"/>
      <c r="L3" s="8"/>
      <c r="M3" s="8"/>
    </row>
    <row r="4" spans="1:15" ht="15" customHeight="1" x14ac:dyDescent="0.2">
      <c r="A4" s="201"/>
      <c r="B4" s="203"/>
      <c r="C4" s="203"/>
      <c r="D4" s="203"/>
      <c r="E4" s="207"/>
      <c r="F4" s="208"/>
      <c r="G4" s="208"/>
      <c r="H4" s="209"/>
      <c r="I4" s="25" t="s">
        <v>38</v>
      </c>
      <c r="J4" s="51">
        <v>42440</v>
      </c>
      <c r="K4" s="8"/>
      <c r="L4" s="8"/>
      <c r="M4" s="8"/>
    </row>
    <row r="5" spans="1:15" ht="24.95" customHeight="1" x14ac:dyDescent="0.2">
      <c r="A5" s="230" t="s">
        <v>13</v>
      </c>
      <c r="B5" s="231"/>
      <c r="C5" s="231"/>
      <c r="D5" s="231"/>
      <c r="E5" s="231"/>
      <c r="F5" s="231"/>
      <c r="G5" s="231"/>
      <c r="H5" s="231"/>
      <c r="I5" s="231"/>
      <c r="J5" s="232"/>
      <c r="K5" s="3"/>
      <c r="L5" s="9"/>
    </row>
    <row r="6" spans="1:15" ht="24.75" customHeight="1" x14ac:dyDescent="0.2">
      <c r="A6" s="233" t="s">
        <v>0</v>
      </c>
      <c r="B6" s="235" t="s">
        <v>30</v>
      </c>
      <c r="C6" s="236"/>
      <c r="D6" s="237"/>
      <c r="E6" s="241" t="s">
        <v>1</v>
      </c>
      <c r="F6" s="243" t="s">
        <v>75</v>
      </c>
      <c r="G6" s="244"/>
      <c r="H6" s="245"/>
      <c r="I6" s="11" t="s">
        <v>2</v>
      </c>
      <c r="J6" s="12" t="s">
        <v>17</v>
      </c>
      <c r="K6" s="3"/>
      <c r="L6" s="9"/>
    </row>
    <row r="7" spans="1:15" ht="24" customHeight="1" x14ac:dyDescent="0.2">
      <c r="A7" s="234"/>
      <c r="B7" s="238"/>
      <c r="C7" s="239"/>
      <c r="D7" s="240"/>
      <c r="E7" s="242"/>
      <c r="F7" s="246"/>
      <c r="G7" s="247"/>
      <c r="H7" s="248"/>
      <c r="I7" s="13" t="s">
        <v>20</v>
      </c>
      <c r="J7" s="14"/>
      <c r="K7" s="3"/>
      <c r="L7" s="9"/>
    </row>
    <row r="8" spans="1:15" x14ac:dyDescent="0.2">
      <c r="A8" s="249"/>
      <c r="B8" s="250"/>
      <c r="C8" s="250"/>
      <c r="D8" s="250"/>
      <c r="E8" s="250"/>
      <c r="F8" s="250"/>
      <c r="G8" s="250"/>
      <c r="H8" s="250"/>
      <c r="I8" s="250"/>
      <c r="J8" s="251"/>
      <c r="K8" s="3"/>
      <c r="L8" s="9"/>
    </row>
    <row r="9" spans="1:15" ht="71.25" customHeight="1" x14ac:dyDescent="0.2">
      <c r="A9" s="5" t="s">
        <v>3</v>
      </c>
      <c r="B9" s="215" t="s">
        <v>31</v>
      </c>
      <c r="C9" s="213"/>
      <c r="D9" s="213"/>
      <c r="E9" s="213"/>
      <c r="F9" s="214"/>
      <c r="G9" s="40" t="s">
        <v>4</v>
      </c>
      <c r="H9" s="215" t="s">
        <v>32</v>
      </c>
      <c r="I9" s="213"/>
      <c r="J9" s="216"/>
      <c r="K9" s="3"/>
      <c r="L9" s="9"/>
    </row>
    <row r="10" spans="1:15" ht="96" customHeight="1" x14ac:dyDescent="0.2">
      <c r="A10" s="5" t="s">
        <v>5</v>
      </c>
      <c r="B10" s="212" t="s">
        <v>77</v>
      </c>
      <c r="C10" s="213"/>
      <c r="D10" s="213"/>
      <c r="E10" s="213"/>
      <c r="F10" s="214"/>
      <c r="G10" s="40" t="s">
        <v>6</v>
      </c>
      <c r="H10" s="254" t="s">
        <v>78</v>
      </c>
      <c r="I10" s="255"/>
      <c r="J10" s="256"/>
      <c r="K10" s="3"/>
      <c r="L10" s="9"/>
    </row>
    <row r="11" spans="1:15" ht="130.5" customHeight="1" x14ac:dyDescent="0.2">
      <c r="A11" s="5" t="s">
        <v>7</v>
      </c>
      <c r="B11" s="212" t="s">
        <v>136</v>
      </c>
      <c r="C11" s="213"/>
      <c r="D11" s="213"/>
      <c r="E11" s="213"/>
      <c r="F11" s="214"/>
      <c r="G11" s="40" t="s">
        <v>8</v>
      </c>
      <c r="H11" s="212" t="s">
        <v>105</v>
      </c>
      <c r="I11" s="213"/>
      <c r="J11" s="216"/>
      <c r="K11" s="3"/>
      <c r="L11" s="9"/>
    </row>
    <row r="12" spans="1:15" ht="69.95" customHeight="1" x14ac:dyDescent="0.2">
      <c r="A12" s="5" t="s">
        <v>9</v>
      </c>
      <c r="B12" s="212" t="s">
        <v>79</v>
      </c>
      <c r="C12" s="213"/>
      <c r="D12" s="213"/>
      <c r="E12" s="213"/>
      <c r="F12" s="214"/>
      <c r="G12" s="40" t="s">
        <v>10</v>
      </c>
      <c r="H12" s="215" t="s">
        <v>28</v>
      </c>
      <c r="I12" s="213"/>
      <c r="J12" s="216"/>
      <c r="K12" s="3"/>
      <c r="L12" s="9"/>
    </row>
    <row r="13" spans="1:15" ht="42.75" customHeight="1" x14ac:dyDescent="0.2">
      <c r="A13" s="5" t="s">
        <v>11</v>
      </c>
      <c r="B13" s="215" t="s">
        <v>80</v>
      </c>
      <c r="C13" s="213"/>
      <c r="D13" s="213"/>
      <c r="E13" s="213"/>
      <c r="F13" s="214"/>
      <c r="G13" s="40" t="s">
        <v>12</v>
      </c>
      <c r="H13" s="220" t="s">
        <v>80</v>
      </c>
      <c r="I13" s="220"/>
      <c r="J13" s="220"/>
      <c r="K13" s="3"/>
      <c r="L13" s="9"/>
      <c r="N13" s="3"/>
      <c r="O13" s="3"/>
    </row>
    <row r="14" spans="1:15" ht="25.5" customHeight="1" thickBot="1" x14ac:dyDescent="0.25">
      <c r="A14" s="31" t="s">
        <v>29</v>
      </c>
      <c r="B14" s="217">
        <v>10</v>
      </c>
      <c r="C14" s="218"/>
      <c r="D14" s="219"/>
      <c r="E14" s="32" t="s">
        <v>14</v>
      </c>
      <c r="F14" s="172">
        <v>6</v>
      </c>
      <c r="G14" s="32" t="s">
        <v>19</v>
      </c>
      <c r="H14" s="61" t="s">
        <v>81</v>
      </c>
      <c r="I14" s="63" t="s">
        <v>82</v>
      </c>
      <c r="J14" s="64" t="s">
        <v>83</v>
      </c>
      <c r="K14" s="3"/>
      <c r="L14" s="9"/>
      <c r="N14" s="4"/>
      <c r="O14" s="4"/>
    </row>
    <row r="15" spans="1:15" ht="27.75" customHeight="1" thickBot="1" x14ac:dyDescent="0.25">
      <c r="A15" s="57"/>
      <c r="B15" s="58"/>
      <c r="C15" s="59"/>
      <c r="D15" s="59"/>
      <c r="E15" s="60"/>
      <c r="F15" s="173"/>
      <c r="G15" s="60"/>
      <c r="H15" s="62" t="s">
        <v>84</v>
      </c>
      <c r="I15" s="55" t="s">
        <v>106</v>
      </c>
      <c r="J15" s="56" t="s">
        <v>85</v>
      </c>
      <c r="K15" s="3"/>
      <c r="L15" s="3"/>
      <c r="N15" s="4"/>
      <c r="O15" s="4"/>
    </row>
    <row r="16" spans="1:15" ht="13.5" thickBot="1" x14ac:dyDescent="0.25">
      <c r="A16" s="221"/>
      <c r="B16" s="222"/>
      <c r="C16" s="222"/>
      <c r="D16" s="222"/>
      <c r="E16" s="222"/>
      <c r="F16" s="222"/>
      <c r="G16" s="222"/>
      <c r="H16" s="222"/>
      <c r="I16" s="222"/>
      <c r="J16" s="223"/>
    </row>
    <row r="17" spans="1:16" ht="15" customHeight="1" x14ac:dyDescent="0.2">
      <c r="A17" s="200"/>
      <c r="B17" s="202" t="s">
        <v>69</v>
      </c>
      <c r="C17" s="202"/>
      <c r="D17" s="202"/>
      <c r="E17" s="210" t="s">
        <v>151</v>
      </c>
      <c r="F17" s="210"/>
      <c r="G17" s="210"/>
      <c r="H17" s="210"/>
      <c r="I17" s="23" t="s">
        <v>35</v>
      </c>
      <c r="J17" s="27" t="s">
        <v>30</v>
      </c>
      <c r="K17" s="3"/>
      <c r="L17" s="3"/>
    </row>
    <row r="18" spans="1:16" ht="15" customHeight="1" x14ac:dyDescent="0.2">
      <c r="A18" s="201"/>
      <c r="B18" s="203"/>
      <c r="C18" s="203"/>
      <c r="D18" s="203"/>
      <c r="E18" s="211"/>
      <c r="F18" s="211"/>
      <c r="G18" s="211"/>
      <c r="H18" s="211"/>
      <c r="I18" s="24" t="s">
        <v>36</v>
      </c>
      <c r="J18" s="28" t="s">
        <v>70</v>
      </c>
      <c r="K18" s="3"/>
      <c r="L18" s="3"/>
    </row>
    <row r="19" spans="1:16" ht="15" customHeight="1" x14ac:dyDescent="0.2">
      <c r="A19" s="201"/>
      <c r="B19" s="203"/>
      <c r="C19" s="203"/>
      <c r="D19" s="203"/>
      <c r="E19" s="211"/>
      <c r="F19" s="211"/>
      <c r="G19" s="211"/>
      <c r="H19" s="211"/>
      <c r="I19" s="24" t="s">
        <v>37</v>
      </c>
      <c r="J19" s="50" t="s">
        <v>76</v>
      </c>
      <c r="K19" s="3"/>
      <c r="L19" s="3"/>
    </row>
    <row r="20" spans="1:16" ht="15" customHeight="1" x14ac:dyDescent="0.2">
      <c r="A20" s="201"/>
      <c r="B20" s="203"/>
      <c r="C20" s="203"/>
      <c r="D20" s="203"/>
      <c r="E20" s="211"/>
      <c r="F20" s="211"/>
      <c r="G20" s="211"/>
      <c r="H20" s="211"/>
      <c r="I20" s="24" t="s">
        <v>38</v>
      </c>
      <c r="J20" s="51">
        <v>42440</v>
      </c>
      <c r="K20" s="3"/>
      <c r="L20" s="3"/>
    </row>
    <row r="21" spans="1:16" ht="24.95" customHeight="1" thickBot="1" x14ac:dyDescent="0.25">
      <c r="A21" s="227" t="s">
        <v>63</v>
      </c>
      <c r="B21" s="228"/>
      <c r="C21" s="228"/>
      <c r="D21" s="228"/>
      <c r="E21" s="228"/>
      <c r="F21" s="228"/>
      <c r="G21" s="228"/>
      <c r="H21" s="228"/>
      <c r="I21" s="228"/>
      <c r="J21" s="229"/>
      <c r="K21" s="3"/>
      <c r="L21" s="9"/>
    </row>
    <row r="22" spans="1:16" ht="34.5" customHeight="1" x14ac:dyDescent="0.2">
      <c r="A22" s="39" t="s">
        <v>15</v>
      </c>
      <c r="B22" s="81" t="s">
        <v>14</v>
      </c>
      <c r="C22" s="171" t="s">
        <v>21</v>
      </c>
      <c r="D22" s="79" t="s">
        <v>23</v>
      </c>
      <c r="E22" s="146" t="s">
        <v>24</v>
      </c>
      <c r="F22" s="252" t="s">
        <v>25</v>
      </c>
      <c r="G22" s="253"/>
      <c r="H22" s="81" t="s">
        <v>26</v>
      </c>
      <c r="I22" s="81" t="s">
        <v>16</v>
      </c>
      <c r="J22" s="81" t="s">
        <v>27</v>
      </c>
      <c r="K22" s="90"/>
      <c r="L22" s="9"/>
    </row>
    <row r="23" spans="1:16" ht="51" hidden="1" x14ac:dyDescent="0.2">
      <c r="A23" s="18">
        <v>41670</v>
      </c>
      <c r="B23" s="19">
        <v>10</v>
      </c>
      <c r="C23" s="7">
        <v>7</v>
      </c>
      <c r="D23" s="136">
        <f>+(7-7)/7</f>
        <v>0</v>
      </c>
      <c r="E23" s="142" t="s">
        <v>87</v>
      </c>
      <c r="F23" s="224" t="s">
        <v>86</v>
      </c>
      <c r="G23" s="225"/>
      <c r="H23" s="48" t="s">
        <v>65</v>
      </c>
      <c r="I23" s="54">
        <v>42035</v>
      </c>
      <c r="J23" s="89" t="s">
        <v>22</v>
      </c>
      <c r="K23" s="91"/>
    </row>
    <row r="24" spans="1:16" ht="165.75" hidden="1" customHeight="1" x14ac:dyDescent="0.2">
      <c r="A24" s="18">
        <v>41698</v>
      </c>
      <c r="B24" s="19">
        <v>10</v>
      </c>
      <c r="C24" s="7">
        <v>18</v>
      </c>
      <c r="D24" s="136">
        <f t="shared" ref="D24:D29" si="0">+(C24-C23)/C23</f>
        <v>1.5714285714285714</v>
      </c>
      <c r="E24" s="142" t="s">
        <v>98</v>
      </c>
      <c r="F24" s="226" t="s">
        <v>99</v>
      </c>
      <c r="G24" s="226"/>
      <c r="H24" s="48" t="s">
        <v>65</v>
      </c>
      <c r="I24" s="54">
        <v>42035</v>
      </c>
      <c r="J24" s="89" t="s">
        <v>22</v>
      </c>
      <c r="K24" s="91"/>
    </row>
    <row r="25" spans="1:16" ht="25.5" hidden="1" x14ac:dyDescent="0.2">
      <c r="A25" s="18">
        <v>41728</v>
      </c>
      <c r="B25" s="19">
        <v>10</v>
      </c>
      <c r="C25" s="7">
        <v>14</v>
      </c>
      <c r="D25" s="136">
        <f t="shared" si="0"/>
        <v>-0.22222222222222221</v>
      </c>
      <c r="E25" s="142" t="s">
        <v>100</v>
      </c>
      <c r="F25" s="224" t="s">
        <v>86</v>
      </c>
      <c r="G25" s="225"/>
      <c r="H25" s="48" t="s">
        <v>65</v>
      </c>
      <c r="I25" s="54">
        <v>42035</v>
      </c>
      <c r="J25" s="89" t="s">
        <v>22</v>
      </c>
      <c r="K25" s="91"/>
    </row>
    <row r="26" spans="1:16" ht="114.75" hidden="1" customHeight="1" x14ac:dyDescent="0.2">
      <c r="A26" s="65" t="s">
        <v>88</v>
      </c>
      <c r="B26" s="19">
        <v>10</v>
      </c>
      <c r="C26" s="7">
        <v>8</v>
      </c>
      <c r="D26" s="136">
        <f t="shared" si="0"/>
        <v>-0.42857142857142855</v>
      </c>
      <c r="E26" s="142" t="s">
        <v>102</v>
      </c>
      <c r="F26" s="224" t="s">
        <v>86</v>
      </c>
      <c r="G26" s="225"/>
      <c r="H26" s="48" t="s">
        <v>65</v>
      </c>
      <c r="I26" s="54">
        <v>42035</v>
      </c>
      <c r="J26" s="89" t="s">
        <v>22</v>
      </c>
      <c r="K26" s="91"/>
    </row>
    <row r="27" spans="1:16" ht="114.75" hidden="1" customHeight="1" x14ac:dyDescent="0.2">
      <c r="A27" s="18">
        <v>41790</v>
      </c>
      <c r="B27" s="19">
        <v>10</v>
      </c>
      <c r="C27" s="7">
        <v>23</v>
      </c>
      <c r="D27" s="136">
        <f t="shared" si="0"/>
        <v>1.875</v>
      </c>
      <c r="E27" s="142" t="s">
        <v>101</v>
      </c>
      <c r="F27" s="224" t="s">
        <v>86</v>
      </c>
      <c r="G27" s="225"/>
      <c r="H27" s="48" t="s">
        <v>65</v>
      </c>
      <c r="I27" s="54">
        <v>42035</v>
      </c>
      <c r="J27" s="89" t="s">
        <v>22</v>
      </c>
      <c r="K27" s="91"/>
    </row>
    <row r="28" spans="1:16" ht="100.5" hidden="1" customHeight="1" x14ac:dyDescent="0.2">
      <c r="A28" s="18">
        <v>41820</v>
      </c>
      <c r="B28" s="19">
        <v>10</v>
      </c>
      <c r="C28" s="7">
        <v>13</v>
      </c>
      <c r="D28" s="136">
        <f t="shared" si="0"/>
        <v>-0.43478260869565216</v>
      </c>
      <c r="E28" s="142" t="s">
        <v>103</v>
      </c>
      <c r="F28" s="224" t="s">
        <v>86</v>
      </c>
      <c r="G28" s="225"/>
      <c r="H28" s="48" t="s">
        <v>65</v>
      </c>
      <c r="I28" s="54">
        <v>42035</v>
      </c>
      <c r="J28" s="89" t="s">
        <v>22</v>
      </c>
      <c r="K28" s="91"/>
    </row>
    <row r="29" spans="1:16" ht="102" hidden="1" customHeight="1" x14ac:dyDescent="0.2">
      <c r="A29" s="18">
        <v>41851</v>
      </c>
      <c r="B29" s="19">
        <v>10</v>
      </c>
      <c r="C29" s="7">
        <v>13</v>
      </c>
      <c r="D29" s="136">
        <f t="shared" si="0"/>
        <v>0</v>
      </c>
      <c r="E29" s="142" t="s">
        <v>104</v>
      </c>
      <c r="F29" s="224" t="s">
        <v>86</v>
      </c>
      <c r="G29" s="225"/>
      <c r="H29" s="48" t="s">
        <v>65</v>
      </c>
      <c r="I29" s="54">
        <v>42035</v>
      </c>
      <c r="J29" s="89"/>
      <c r="K29" s="91"/>
    </row>
    <row r="30" spans="1:16" s="133" customFormat="1" ht="162" customHeight="1" x14ac:dyDescent="0.2">
      <c r="A30" s="130">
        <v>43861</v>
      </c>
      <c r="B30" s="131">
        <v>10</v>
      </c>
      <c r="C30" s="64">
        <v>24</v>
      </c>
      <c r="D30" s="184">
        <f>+(24-4)/4</f>
        <v>5</v>
      </c>
      <c r="E30" s="197" t="s">
        <v>142</v>
      </c>
      <c r="F30" s="199" t="s">
        <v>99</v>
      </c>
      <c r="G30" s="199"/>
      <c r="H30" s="170" t="s">
        <v>65</v>
      </c>
      <c r="I30" s="130">
        <v>43861</v>
      </c>
      <c r="J30" s="130" t="s">
        <v>22</v>
      </c>
      <c r="K30" s="132"/>
    </row>
    <row r="31" spans="1:16" s="133" customFormat="1" ht="99.75" customHeight="1" x14ac:dyDescent="0.2">
      <c r="A31" s="130">
        <v>43889</v>
      </c>
      <c r="B31" s="131">
        <v>10</v>
      </c>
      <c r="C31" s="64">
        <v>20</v>
      </c>
      <c r="D31" s="137">
        <f t="shared" ref="D31:D35" si="1">+(C31-C30)/C30</f>
        <v>-0.16666666666666666</v>
      </c>
      <c r="E31" s="197" t="s">
        <v>144</v>
      </c>
      <c r="F31" s="199" t="s">
        <v>99</v>
      </c>
      <c r="G31" s="199"/>
      <c r="H31" s="170" t="s">
        <v>65</v>
      </c>
      <c r="I31" s="130">
        <v>43889</v>
      </c>
      <c r="J31" s="130" t="s">
        <v>22</v>
      </c>
      <c r="K31" s="132"/>
      <c r="P31" s="134"/>
    </row>
    <row r="32" spans="1:16" s="133" customFormat="1" ht="94.5" customHeight="1" x14ac:dyDescent="0.2">
      <c r="A32" s="130">
        <v>43921</v>
      </c>
      <c r="B32" s="131">
        <v>10</v>
      </c>
      <c r="C32" s="63">
        <v>12</v>
      </c>
      <c r="D32" s="137">
        <f t="shared" si="1"/>
        <v>-0.4</v>
      </c>
      <c r="E32" s="197" t="s">
        <v>141</v>
      </c>
      <c r="F32" s="199" t="s">
        <v>99</v>
      </c>
      <c r="G32" s="199"/>
      <c r="H32" s="170" t="s">
        <v>65</v>
      </c>
      <c r="I32" s="130">
        <v>43921</v>
      </c>
      <c r="J32" s="130" t="s">
        <v>22</v>
      </c>
      <c r="K32" s="132"/>
    </row>
    <row r="33" spans="1:17" s="133" customFormat="1" ht="178.5" customHeight="1" x14ac:dyDescent="0.2">
      <c r="A33" s="130">
        <v>43951</v>
      </c>
      <c r="B33" s="131">
        <v>10</v>
      </c>
      <c r="C33" s="179">
        <v>9</v>
      </c>
      <c r="D33" s="166">
        <f t="shared" si="1"/>
        <v>-0.25</v>
      </c>
      <c r="E33" s="198" t="s">
        <v>145</v>
      </c>
      <c r="F33" s="199" t="s">
        <v>99</v>
      </c>
      <c r="G33" s="199"/>
      <c r="H33" s="141" t="s">
        <v>65</v>
      </c>
      <c r="I33" s="130">
        <v>43951</v>
      </c>
      <c r="J33" s="130" t="s">
        <v>22</v>
      </c>
      <c r="K33" s="132"/>
      <c r="Q33" s="133">
        <f>24-9</f>
        <v>15</v>
      </c>
    </row>
    <row r="34" spans="1:17" s="133" customFormat="1" ht="180.75" customHeight="1" x14ac:dyDescent="0.2">
      <c r="A34" s="130">
        <v>43982</v>
      </c>
      <c r="B34" s="131">
        <v>10</v>
      </c>
      <c r="C34" s="64">
        <v>24</v>
      </c>
      <c r="D34" s="137">
        <f t="shared" si="1"/>
        <v>1.6666666666666667</v>
      </c>
      <c r="E34" s="198" t="s">
        <v>146</v>
      </c>
      <c r="F34" s="199" t="s">
        <v>99</v>
      </c>
      <c r="G34" s="199"/>
      <c r="H34" s="158" t="s">
        <v>65</v>
      </c>
      <c r="I34" s="130">
        <v>43982</v>
      </c>
      <c r="J34" s="130" t="s">
        <v>22</v>
      </c>
      <c r="K34" s="132"/>
    </row>
    <row r="35" spans="1:17" s="133" customFormat="1" ht="207" customHeight="1" x14ac:dyDescent="0.2">
      <c r="A35" s="130">
        <v>44012</v>
      </c>
      <c r="B35" s="131">
        <v>10</v>
      </c>
      <c r="C35" s="179">
        <v>6</v>
      </c>
      <c r="D35" s="137">
        <f t="shared" si="1"/>
        <v>-0.75</v>
      </c>
      <c r="E35" s="183" t="s">
        <v>153</v>
      </c>
      <c r="F35" s="199" t="s">
        <v>137</v>
      </c>
      <c r="G35" s="199"/>
      <c r="H35" s="158" t="s">
        <v>138</v>
      </c>
      <c r="I35" s="130">
        <v>44012</v>
      </c>
      <c r="J35" s="130" t="s">
        <v>22</v>
      </c>
      <c r="K35" s="132"/>
    </row>
    <row r="36" spans="1:17" s="133" customFormat="1" ht="312.75" customHeight="1" x14ac:dyDescent="0.2">
      <c r="A36" s="130">
        <v>44043</v>
      </c>
      <c r="B36" s="131">
        <v>10</v>
      </c>
      <c r="C36" s="179">
        <v>6</v>
      </c>
      <c r="D36" s="137">
        <f>+(3-2)/2</f>
        <v>0.5</v>
      </c>
      <c r="E36" s="183" t="s">
        <v>154</v>
      </c>
      <c r="F36" s="199" t="s">
        <v>99</v>
      </c>
      <c r="G36" s="199"/>
      <c r="H36" s="141" t="s">
        <v>65</v>
      </c>
      <c r="I36" s="130">
        <v>44043</v>
      </c>
      <c r="J36" s="130" t="s">
        <v>22</v>
      </c>
      <c r="K36" s="132"/>
    </row>
    <row r="37" spans="1:17" s="133" customFormat="1" ht="160.5" customHeight="1" x14ac:dyDescent="0.2">
      <c r="A37" s="130">
        <v>44074</v>
      </c>
      <c r="B37" s="131">
        <v>10</v>
      </c>
      <c r="C37" s="181"/>
      <c r="D37" s="137">
        <v>1</v>
      </c>
      <c r="E37" s="149"/>
      <c r="F37" s="199" t="s">
        <v>99</v>
      </c>
      <c r="G37" s="199"/>
      <c r="H37" s="141" t="s">
        <v>65</v>
      </c>
      <c r="I37" s="130">
        <v>44074</v>
      </c>
      <c r="J37" s="130" t="s">
        <v>22</v>
      </c>
      <c r="K37" s="132"/>
    </row>
    <row r="38" spans="1:17" s="133" customFormat="1" ht="167.25" customHeight="1" x14ac:dyDescent="0.2">
      <c r="A38" s="130">
        <v>44104</v>
      </c>
      <c r="B38" s="131">
        <v>10</v>
      </c>
      <c r="C38" s="181"/>
      <c r="D38" s="137" t="e">
        <f t="shared" ref="D38:D41" si="2">+(C38-C37)/C37</f>
        <v>#DIV/0!</v>
      </c>
      <c r="E38" s="149"/>
      <c r="F38" s="199" t="s">
        <v>99</v>
      </c>
      <c r="G38" s="199"/>
      <c r="H38" s="162" t="s">
        <v>65</v>
      </c>
      <c r="I38" s="130">
        <v>44104</v>
      </c>
      <c r="J38" s="130" t="s">
        <v>22</v>
      </c>
      <c r="K38" s="130" t="s">
        <v>22</v>
      </c>
    </row>
    <row r="39" spans="1:17" s="133" customFormat="1" ht="291" customHeight="1" x14ac:dyDescent="0.2">
      <c r="A39" s="130">
        <v>44135</v>
      </c>
      <c r="B39" s="131">
        <v>10</v>
      </c>
      <c r="C39" s="181"/>
      <c r="D39" s="137" t="e">
        <f t="shared" si="2"/>
        <v>#DIV/0!</v>
      </c>
      <c r="E39" s="149"/>
      <c r="F39" s="199" t="s">
        <v>99</v>
      </c>
      <c r="G39" s="199"/>
      <c r="H39" s="167" t="s">
        <v>65</v>
      </c>
      <c r="I39" s="130">
        <v>44135</v>
      </c>
      <c r="J39" s="130" t="s">
        <v>22</v>
      </c>
      <c r="K39" s="130" t="s">
        <v>22</v>
      </c>
      <c r="L39" s="135"/>
      <c r="M39" s="135"/>
    </row>
    <row r="40" spans="1:17" ht="207" customHeight="1" x14ac:dyDescent="0.2">
      <c r="A40" s="105">
        <v>44165</v>
      </c>
      <c r="B40" s="106">
        <v>10</v>
      </c>
      <c r="C40" s="181"/>
      <c r="D40" s="137" t="e">
        <f t="shared" si="2"/>
        <v>#DIV/0!</v>
      </c>
      <c r="E40" s="149"/>
      <c r="F40" s="199" t="s">
        <v>99</v>
      </c>
      <c r="G40" s="199"/>
      <c r="H40" s="167" t="s">
        <v>65</v>
      </c>
      <c r="I40" s="105">
        <v>44165</v>
      </c>
      <c r="J40" s="130" t="s">
        <v>22</v>
      </c>
      <c r="K40" s="130" t="s">
        <v>22</v>
      </c>
      <c r="O40" s="26"/>
    </row>
    <row r="41" spans="1:17" ht="303.75" customHeight="1" thickBot="1" x14ac:dyDescent="0.25">
      <c r="A41" s="107">
        <v>44196</v>
      </c>
      <c r="B41" s="108">
        <v>10</v>
      </c>
      <c r="C41" s="181"/>
      <c r="D41" s="137" t="e">
        <f t="shared" si="2"/>
        <v>#DIV/0!</v>
      </c>
      <c r="E41" s="149"/>
      <c r="F41" s="199" t="s">
        <v>99</v>
      </c>
      <c r="G41" s="199"/>
      <c r="H41" s="170" t="s">
        <v>65</v>
      </c>
      <c r="I41" s="107">
        <v>44196</v>
      </c>
      <c r="J41" s="130" t="s">
        <v>22</v>
      </c>
      <c r="K41" s="130" t="s">
        <v>22</v>
      </c>
    </row>
    <row r="42" spans="1:17" ht="120.75" customHeight="1" x14ac:dyDescent="0.2">
      <c r="A42" s="83"/>
      <c r="B42" s="84"/>
      <c r="C42" s="94"/>
      <c r="D42" s="138"/>
      <c r="E42" s="150"/>
      <c r="F42" s="87"/>
      <c r="G42" s="87"/>
      <c r="H42" s="37"/>
      <c r="I42" s="83"/>
      <c r="J42" s="88"/>
      <c r="K42" s="3"/>
    </row>
    <row r="43" spans="1:17" ht="120.75" customHeight="1" x14ac:dyDescent="0.2">
      <c r="A43" s="83"/>
      <c r="B43" s="84"/>
      <c r="C43" s="85"/>
      <c r="D43" s="138"/>
      <c r="E43" s="82"/>
      <c r="F43" s="87"/>
      <c r="G43" s="87"/>
      <c r="H43" s="37"/>
      <c r="I43" s="83"/>
      <c r="J43" s="88"/>
      <c r="K43" s="3"/>
    </row>
    <row r="44" spans="1:17" ht="120.75" customHeight="1" x14ac:dyDescent="0.2">
      <c r="A44" s="83"/>
      <c r="B44" s="84"/>
      <c r="C44" s="85"/>
      <c r="D44" s="138"/>
      <c r="E44" s="82"/>
      <c r="F44" s="87"/>
      <c r="G44" s="87"/>
      <c r="H44" s="37"/>
      <c r="I44" s="83"/>
      <c r="J44" s="88"/>
      <c r="K44" s="3"/>
    </row>
    <row r="45" spans="1:17" s="3" customFormat="1" ht="16.5" customHeight="1" x14ac:dyDescent="0.2">
      <c r="A45" s="30"/>
      <c r="B45" s="33"/>
      <c r="C45" s="34"/>
      <c r="D45" s="139"/>
      <c r="E45" s="35"/>
      <c r="F45" s="35"/>
      <c r="G45" s="36"/>
      <c r="H45" s="37"/>
      <c r="I45" s="38"/>
      <c r="J45" s="29"/>
    </row>
    <row r="46" spans="1:17" s="3" customFormat="1" ht="10.5" customHeight="1" x14ac:dyDescent="0.2">
      <c r="C46" s="29"/>
      <c r="D46" s="140"/>
      <c r="F46" s="174"/>
      <c r="G46" s="17"/>
    </row>
    <row r="47" spans="1:17" s="3" customFormat="1" ht="24.95" customHeight="1" x14ac:dyDescent="0.2">
      <c r="C47" s="29"/>
      <c r="D47" s="140"/>
      <c r="F47" s="174"/>
    </row>
    <row r="48" spans="1:17" ht="24.95" customHeight="1" x14ac:dyDescent="0.2"/>
    <row r="49" ht="24.95" customHeight="1" x14ac:dyDescent="0.2"/>
    <row r="50" ht="24.95" customHeight="1" x14ac:dyDescent="0.2"/>
    <row r="51" ht="24.95" customHeight="1" x14ac:dyDescent="0.2"/>
    <row r="52" ht="24.95" customHeight="1" x14ac:dyDescent="0.2"/>
  </sheetData>
  <mergeCells count="45">
    <mergeCell ref="F32:G32"/>
    <mergeCell ref="F33:G33"/>
    <mergeCell ref="F30:G30"/>
    <mergeCell ref="F25:G25"/>
    <mergeCell ref="F28:G28"/>
    <mergeCell ref="F29:G29"/>
    <mergeCell ref="F31:G31"/>
    <mergeCell ref="F27:G27"/>
    <mergeCell ref="F23:G23"/>
    <mergeCell ref="F24:G24"/>
    <mergeCell ref="F26:G26"/>
    <mergeCell ref="A21:J21"/>
    <mergeCell ref="A5:J5"/>
    <mergeCell ref="A6:A7"/>
    <mergeCell ref="B6:D7"/>
    <mergeCell ref="E6:E7"/>
    <mergeCell ref="F6:H7"/>
    <mergeCell ref="A8:J8"/>
    <mergeCell ref="F22:G22"/>
    <mergeCell ref="H9:J9"/>
    <mergeCell ref="B10:F10"/>
    <mergeCell ref="H10:J10"/>
    <mergeCell ref="A1:A4"/>
    <mergeCell ref="B1:D4"/>
    <mergeCell ref="E1:H4"/>
    <mergeCell ref="A17:A20"/>
    <mergeCell ref="B17:D20"/>
    <mergeCell ref="E17:H20"/>
    <mergeCell ref="B12:F12"/>
    <mergeCell ref="H12:J12"/>
    <mergeCell ref="B13:F13"/>
    <mergeCell ref="B11:F11"/>
    <mergeCell ref="H11:J11"/>
    <mergeCell ref="B14:D14"/>
    <mergeCell ref="B9:F9"/>
    <mergeCell ref="H13:J13"/>
    <mergeCell ref="A16:J16"/>
    <mergeCell ref="F41:G41"/>
    <mergeCell ref="F34:G34"/>
    <mergeCell ref="F37:G37"/>
    <mergeCell ref="F40:G40"/>
    <mergeCell ref="F35:G35"/>
    <mergeCell ref="F36:G36"/>
    <mergeCell ref="F38:G38"/>
    <mergeCell ref="F39:G39"/>
  </mergeCells>
  <dataValidations count="7">
    <dataValidation type="list" allowBlank="1" showInputMessage="1" showErrorMessage="1" sqref="Q48">
      <formula1>$Q$48:$Q$50+$J$23</formula1>
    </dataValidation>
    <dataValidation type="list" allowBlank="1" showInputMessage="1" showErrorMessage="1" sqref="J46">
      <formula1>#REF!</formula1>
    </dataValidation>
    <dataValidation type="list" allowBlank="1" showInputMessage="1" showErrorMessage="1" errorTitle="Seleccionar un valor de la lista" sqref="E46">
      <formula1>#REF!</formula1>
    </dataValidation>
    <dataValidation allowBlank="1" showInputMessage="1" showErrorMessage="1" errorTitle="Seleccionar un valor de la lista" sqref="E23:E29 E45"/>
    <dataValidation type="list" allowBlank="1" showInputMessage="1" showErrorMessage="1" sqref="J23:J29 J45">
      <formula1>$Q$48:$Q$50</formula1>
    </dataValidation>
    <dataValidation type="list" allowBlank="1" showInputMessage="1" showErrorMessage="1" errorTitle="Seleccione un valor de la lista" sqref="J6:J7">
      <formula1>#REF!</formula1>
    </dataValidation>
    <dataValidation type="list" allowBlank="1" showInputMessage="1" showErrorMessage="1" sqref="J42:J44">
      <formula1>$Q$38:$Q$40</formula1>
    </dataValidation>
  </dataValidations>
  <printOptions horizontalCentered="1"/>
  <pageMargins left="0.19685039370078741" right="0.15748031496062992" top="0.94488188976377963" bottom="0.86614173228346458" header="0.43307086614173229" footer="0.19685039370078741"/>
  <pageSetup paperSize="119" scale="59" fitToHeight="0" orientation="landscape"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N26"/>
  <sheetViews>
    <sheetView zoomScale="120" zoomScaleNormal="120" workbookViewId="0">
      <selection activeCell="E23" sqref="E23"/>
    </sheetView>
  </sheetViews>
  <sheetFormatPr baseColWidth="10" defaultRowHeight="12.75" x14ac:dyDescent="0.2"/>
  <cols>
    <col min="2" max="2" width="14.7109375" customWidth="1"/>
    <col min="3" max="3" width="7.42578125" customWidth="1"/>
  </cols>
  <sheetData>
    <row r="1" spans="2:5" ht="13.5" thickBot="1" x14ac:dyDescent="0.25"/>
    <row r="2" spans="2:5" x14ac:dyDescent="0.2">
      <c r="B2" s="257" t="s">
        <v>81</v>
      </c>
      <c r="C2" s="258"/>
      <c r="D2" s="185" t="s">
        <v>82</v>
      </c>
      <c r="E2" s="186" t="s">
        <v>83</v>
      </c>
    </row>
    <row r="3" spans="2:5" ht="38.25" x14ac:dyDescent="0.2">
      <c r="B3" s="259" t="s">
        <v>84</v>
      </c>
      <c r="C3" s="260"/>
      <c r="D3" s="187" t="s">
        <v>106</v>
      </c>
      <c r="E3" s="188" t="s">
        <v>85</v>
      </c>
    </row>
    <row r="4" spans="2:5" x14ac:dyDescent="0.2">
      <c r="B4" s="5" t="s">
        <v>15</v>
      </c>
      <c r="C4" s="70" t="s">
        <v>14</v>
      </c>
      <c r="D4" s="70" t="s">
        <v>21</v>
      </c>
      <c r="E4" s="98" t="s">
        <v>23</v>
      </c>
    </row>
    <row r="5" spans="2:5" x14ac:dyDescent="0.2">
      <c r="B5" s="65" t="s">
        <v>112</v>
      </c>
      <c r="C5" s="73">
        <v>10</v>
      </c>
      <c r="D5" s="189">
        <f>+'E01.001 VAR. QUEJAS Y RECL'!C30</f>
        <v>24</v>
      </c>
      <c r="E5" s="151">
        <f>+'E01.001 VAR. QUEJAS Y RECL'!D30</f>
        <v>5</v>
      </c>
    </row>
    <row r="6" spans="2:5" x14ac:dyDescent="0.2">
      <c r="B6" s="65" t="s">
        <v>113</v>
      </c>
      <c r="C6" s="73">
        <v>10</v>
      </c>
      <c r="D6" s="189">
        <f>+'E01.001 VAR. QUEJAS Y RECL'!C31</f>
        <v>20</v>
      </c>
      <c r="E6" s="151">
        <f t="shared" ref="E6:E12" si="0">+(D6-D5)/D5</f>
        <v>-0.16666666666666666</v>
      </c>
    </row>
    <row r="7" spans="2:5" x14ac:dyDescent="0.2">
      <c r="B7" s="65" t="s">
        <v>114</v>
      </c>
      <c r="C7" s="73">
        <v>10</v>
      </c>
      <c r="D7" s="189">
        <f>+'E01.001 VAR. QUEJAS Y RECL'!C32</f>
        <v>12</v>
      </c>
      <c r="E7" s="151">
        <f t="shared" si="0"/>
        <v>-0.4</v>
      </c>
    </row>
    <row r="8" spans="2:5" x14ac:dyDescent="0.2">
      <c r="B8" s="65" t="s">
        <v>115</v>
      </c>
      <c r="C8" s="73">
        <v>10</v>
      </c>
      <c r="D8" s="189">
        <f>+'E01.001 VAR. QUEJAS Y RECL'!C33</f>
        <v>9</v>
      </c>
      <c r="E8" s="151">
        <f t="shared" si="0"/>
        <v>-0.25</v>
      </c>
    </row>
    <row r="9" spans="2:5" x14ac:dyDescent="0.2">
      <c r="B9" s="65" t="s">
        <v>116</v>
      </c>
      <c r="C9" s="73">
        <v>10</v>
      </c>
      <c r="D9" s="189">
        <f>+'E01.001 VAR. QUEJAS Y RECL'!C34</f>
        <v>24</v>
      </c>
      <c r="E9" s="151">
        <f t="shared" si="0"/>
        <v>1.6666666666666667</v>
      </c>
    </row>
    <row r="10" spans="2:5" x14ac:dyDescent="0.2">
      <c r="B10" s="65" t="s">
        <v>117</v>
      </c>
      <c r="C10" s="73">
        <v>10</v>
      </c>
      <c r="D10" s="189">
        <f>+'E01.001 VAR. QUEJAS Y RECL'!C35</f>
        <v>6</v>
      </c>
      <c r="E10" s="151">
        <f t="shared" si="0"/>
        <v>-0.75</v>
      </c>
    </row>
    <row r="11" spans="2:5" x14ac:dyDescent="0.2">
      <c r="B11" s="65" t="s">
        <v>118</v>
      </c>
      <c r="C11" s="73">
        <v>10</v>
      </c>
      <c r="D11" s="189">
        <f>+'E01.001 VAR. QUEJAS Y RECL'!C36</f>
        <v>6</v>
      </c>
      <c r="E11" s="151">
        <f t="shared" si="0"/>
        <v>0</v>
      </c>
    </row>
    <row r="12" spans="2:5" x14ac:dyDescent="0.2">
      <c r="B12" s="65" t="s">
        <v>119</v>
      </c>
      <c r="C12" s="73">
        <v>10</v>
      </c>
      <c r="D12" s="189">
        <f>+'E01.001 VAR. QUEJAS Y RECL'!C37</f>
        <v>0</v>
      </c>
      <c r="E12" s="151">
        <f t="shared" si="0"/>
        <v>-1</v>
      </c>
    </row>
    <row r="13" spans="2:5" x14ac:dyDescent="0.2">
      <c r="B13" s="65" t="s">
        <v>120</v>
      </c>
      <c r="C13" s="73">
        <v>10</v>
      </c>
      <c r="D13" s="189">
        <f>+'E01.001 VAR. QUEJAS Y RECL'!C38</f>
        <v>0</v>
      </c>
      <c r="E13" s="151"/>
    </row>
    <row r="14" spans="2:5" x14ac:dyDescent="0.2">
      <c r="B14" s="65" t="s">
        <v>121</v>
      </c>
      <c r="C14" s="73">
        <v>10</v>
      </c>
      <c r="D14" s="189">
        <f>+'E01.001 VAR. QUEJAS Y RECL'!C39</f>
        <v>0</v>
      </c>
      <c r="E14" s="151"/>
    </row>
    <row r="15" spans="2:5" x14ac:dyDescent="0.2">
      <c r="B15" s="65" t="s">
        <v>122</v>
      </c>
      <c r="C15" s="73">
        <v>10</v>
      </c>
      <c r="D15" s="189">
        <f>+'E01.001 VAR. QUEJAS Y RECL'!C40</f>
        <v>0</v>
      </c>
      <c r="E15" s="151"/>
    </row>
    <row r="16" spans="2:5" ht="13.5" thickBot="1" x14ac:dyDescent="0.25">
      <c r="B16" s="92" t="s">
        <v>123</v>
      </c>
      <c r="C16" s="93">
        <v>10</v>
      </c>
      <c r="D16" s="190">
        <f>+'E01.001 VAR. QUEJAS Y RECL'!C41</f>
        <v>0</v>
      </c>
      <c r="E16" s="191"/>
    </row>
    <row r="17" spans="2:14" x14ac:dyDescent="0.2">
      <c r="B17" s="83"/>
      <c r="C17" s="84"/>
      <c r="D17" s="85"/>
      <c r="E17" s="86"/>
    </row>
    <row r="22" spans="2:14" x14ac:dyDescent="0.2">
      <c r="N22" s="119"/>
    </row>
    <row r="24" spans="2:14" x14ac:dyDescent="0.2">
      <c r="M24" s="120"/>
    </row>
    <row r="26" spans="2:14" x14ac:dyDescent="0.2">
      <c r="M26" s="119"/>
    </row>
  </sheetData>
  <mergeCells count="2">
    <mergeCell ref="B2:C2"/>
    <mergeCell ref="B3:C3"/>
  </mergeCells>
  <pageMargins left="0.70866141732283472" right="0.70866141732283472" top="0.74803149606299213" bottom="0.74803149606299213" header="0.31496062992125984" footer="0.31496062992125984"/>
  <pageSetup paperSize="119" orientation="landscape"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6">
    <tabColor theme="7"/>
    <pageSetUpPr fitToPage="1"/>
  </sheetPr>
  <dimension ref="A1:S88"/>
  <sheetViews>
    <sheetView view="pageBreakPreview" topLeftCell="A38" zoomScaleSheetLayoutView="100" workbookViewId="0">
      <selection activeCell="C40" sqref="C40"/>
    </sheetView>
  </sheetViews>
  <sheetFormatPr baseColWidth="10" defaultColWidth="11.42578125" defaultRowHeight="12.75" x14ac:dyDescent="0.2"/>
  <cols>
    <col min="1" max="1" width="19" customWidth="1"/>
    <col min="2" max="2" width="8.28515625" style="97" customWidth="1"/>
    <col min="3" max="3" width="13.85546875" customWidth="1"/>
    <col min="4" max="4" width="10.5703125" customWidth="1"/>
    <col min="5" max="5" width="33.5703125" style="126" customWidth="1"/>
    <col min="6" max="6" width="21.7109375" style="125" customWidth="1"/>
    <col min="7" max="7" width="21.5703125" customWidth="1"/>
    <col min="8" max="8" width="17.7109375" customWidth="1"/>
    <col min="9" max="9" width="17.5703125" customWidth="1"/>
    <col min="10" max="10" width="15.85546875" style="147" customWidth="1"/>
    <col min="11" max="13" width="11.42578125" hidden="1" customWidth="1"/>
  </cols>
  <sheetData>
    <row r="1" spans="1:18" x14ac:dyDescent="0.2">
      <c r="B1" s="112"/>
    </row>
    <row r="2" spans="1:18" ht="13.5" thickBot="1" x14ac:dyDescent="0.25">
      <c r="B2" s="112"/>
    </row>
    <row r="3" spans="1:18" ht="15" customHeight="1" x14ac:dyDescent="0.2">
      <c r="A3" s="200"/>
      <c r="B3" s="202" t="s">
        <v>66</v>
      </c>
      <c r="C3" s="202"/>
      <c r="D3" s="202"/>
      <c r="E3" s="204" t="s">
        <v>34</v>
      </c>
      <c r="F3" s="205"/>
      <c r="G3" s="205"/>
      <c r="H3" s="206"/>
      <c r="I3" s="23" t="s">
        <v>35</v>
      </c>
      <c r="J3" s="152" t="s">
        <v>40</v>
      </c>
      <c r="K3" s="8"/>
      <c r="L3" s="8"/>
      <c r="M3" s="8"/>
    </row>
    <row r="4" spans="1:18" ht="15" customHeight="1" x14ac:dyDescent="0.2">
      <c r="A4" s="201"/>
      <c r="B4" s="203"/>
      <c r="C4" s="203"/>
      <c r="D4" s="203"/>
      <c r="E4" s="207"/>
      <c r="F4" s="208"/>
      <c r="G4" s="208"/>
      <c r="H4" s="209"/>
      <c r="I4" s="24" t="s">
        <v>36</v>
      </c>
      <c r="J4" s="153" t="s">
        <v>68</v>
      </c>
      <c r="K4" s="8"/>
      <c r="L4" s="8"/>
      <c r="M4" s="8"/>
    </row>
    <row r="5" spans="1:18" ht="15" customHeight="1" x14ac:dyDescent="0.2">
      <c r="A5" s="201"/>
      <c r="B5" s="203"/>
      <c r="C5" s="203"/>
      <c r="D5" s="203"/>
      <c r="E5" s="207"/>
      <c r="F5" s="208"/>
      <c r="G5" s="208"/>
      <c r="H5" s="209"/>
      <c r="I5" s="24" t="s">
        <v>37</v>
      </c>
      <c r="J5" s="154" t="s">
        <v>67</v>
      </c>
      <c r="K5" s="8"/>
      <c r="L5" s="8"/>
      <c r="M5" s="8"/>
    </row>
    <row r="6" spans="1:18" ht="15" customHeight="1" x14ac:dyDescent="0.2">
      <c r="A6" s="201"/>
      <c r="B6" s="203"/>
      <c r="C6" s="203"/>
      <c r="D6" s="203"/>
      <c r="E6" s="207"/>
      <c r="F6" s="208"/>
      <c r="G6" s="208"/>
      <c r="H6" s="209"/>
      <c r="I6" s="25" t="s">
        <v>38</v>
      </c>
      <c r="J6" s="155">
        <v>42440</v>
      </c>
      <c r="K6" s="8"/>
      <c r="L6" s="8"/>
      <c r="M6" s="8"/>
    </row>
    <row r="7" spans="1:18" ht="24.95" customHeight="1" x14ac:dyDescent="0.2">
      <c r="A7" s="269" t="s">
        <v>13</v>
      </c>
      <c r="B7" s="270"/>
      <c r="C7" s="270"/>
      <c r="D7" s="270"/>
      <c r="E7" s="270"/>
      <c r="F7" s="270"/>
      <c r="G7" s="270"/>
      <c r="H7" s="270"/>
      <c r="I7" s="270"/>
      <c r="J7" s="232"/>
    </row>
    <row r="8" spans="1:18" ht="20.100000000000001" customHeight="1" x14ac:dyDescent="0.2">
      <c r="A8" s="233" t="s">
        <v>0</v>
      </c>
      <c r="B8" s="235" t="s">
        <v>40</v>
      </c>
      <c r="C8" s="236"/>
      <c r="D8" s="237"/>
      <c r="E8" s="241" t="s">
        <v>1</v>
      </c>
      <c r="F8" s="243" t="s">
        <v>41</v>
      </c>
      <c r="G8" s="244"/>
      <c r="H8" s="245"/>
      <c r="I8" s="11" t="s">
        <v>2</v>
      </c>
      <c r="J8" s="12" t="s">
        <v>17</v>
      </c>
    </row>
    <row r="9" spans="1:18" ht="24" customHeight="1" x14ac:dyDescent="0.2">
      <c r="A9" s="234"/>
      <c r="B9" s="238"/>
      <c r="C9" s="239"/>
      <c r="D9" s="240"/>
      <c r="E9" s="242"/>
      <c r="F9" s="246"/>
      <c r="G9" s="247"/>
      <c r="H9" s="248"/>
      <c r="I9" s="13" t="s">
        <v>20</v>
      </c>
      <c r="J9" s="14" t="s">
        <v>18</v>
      </c>
    </row>
    <row r="10" spans="1:18" x14ac:dyDescent="0.2">
      <c r="A10" s="249"/>
      <c r="B10" s="250"/>
      <c r="C10" s="250"/>
      <c r="D10" s="250"/>
      <c r="E10" s="250"/>
      <c r="F10" s="250"/>
      <c r="G10" s="250"/>
      <c r="H10" s="250"/>
      <c r="I10" s="250"/>
      <c r="J10" s="251"/>
    </row>
    <row r="11" spans="1:18" ht="115.5" customHeight="1" x14ac:dyDescent="0.2">
      <c r="A11" s="5" t="s">
        <v>3</v>
      </c>
      <c r="B11" s="215" t="s">
        <v>42</v>
      </c>
      <c r="C11" s="213"/>
      <c r="D11" s="213"/>
      <c r="E11" s="213"/>
      <c r="F11" s="214"/>
      <c r="G11" s="49" t="s">
        <v>4</v>
      </c>
      <c r="H11" s="215" t="s">
        <v>43</v>
      </c>
      <c r="I11" s="213"/>
      <c r="J11" s="216"/>
    </row>
    <row r="12" spans="1:18" ht="106.5" customHeight="1" x14ac:dyDescent="0.2">
      <c r="A12" s="5" t="s">
        <v>5</v>
      </c>
      <c r="B12" s="215" t="s">
        <v>44</v>
      </c>
      <c r="C12" s="213"/>
      <c r="D12" s="213"/>
      <c r="E12" s="213"/>
      <c r="F12" s="214"/>
      <c r="G12" s="49" t="s">
        <v>6</v>
      </c>
      <c r="H12" s="271" t="s">
        <v>45</v>
      </c>
      <c r="I12" s="272"/>
      <c r="J12" s="273"/>
      <c r="O12" s="21"/>
    </row>
    <row r="13" spans="1:18" ht="172.5" customHeight="1" x14ac:dyDescent="0.2">
      <c r="A13" s="5" t="s">
        <v>7</v>
      </c>
      <c r="B13" s="215" t="s">
        <v>46</v>
      </c>
      <c r="C13" s="213"/>
      <c r="D13" s="213"/>
      <c r="E13" s="213"/>
      <c r="F13" s="214"/>
      <c r="G13" s="49" t="s">
        <v>8</v>
      </c>
      <c r="H13" s="215" t="s">
        <v>47</v>
      </c>
      <c r="I13" s="213"/>
      <c r="J13" s="216"/>
    </row>
    <row r="14" spans="1:18" ht="25.5" x14ac:dyDescent="0.2">
      <c r="A14" s="5" t="s">
        <v>9</v>
      </c>
      <c r="B14" s="215" t="s">
        <v>48</v>
      </c>
      <c r="C14" s="213"/>
      <c r="D14" s="213"/>
      <c r="E14" s="213"/>
      <c r="F14" s="214"/>
      <c r="G14" s="49" t="s">
        <v>10</v>
      </c>
      <c r="H14" s="215" t="s">
        <v>49</v>
      </c>
      <c r="I14" s="213"/>
      <c r="J14" s="216"/>
    </row>
    <row r="15" spans="1:18" ht="38.25" customHeight="1" x14ac:dyDescent="0.2">
      <c r="A15" s="5" t="s">
        <v>11</v>
      </c>
      <c r="B15" s="215" t="s">
        <v>80</v>
      </c>
      <c r="C15" s="213"/>
      <c r="D15" s="213"/>
      <c r="E15" s="213"/>
      <c r="F15" s="214"/>
      <c r="G15" s="70" t="s">
        <v>12</v>
      </c>
      <c r="H15" s="220" t="s">
        <v>80</v>
      </c>
      <c r="I15" s="220"/>
      <c r="J15" s="220"/>
      <c r="N15" s="10"/>
      <c r="P15" s="3"/>
      <c r="Q15" s="3"/>
      <c r="R15" s="3"/>
    </row>
    <row r="16" spans="1:18" ht="41.25" customHeight="1" thickBot="1" x14ac:dyDescent="0.25">
      <c r="A16" s="31" t="s">
        <v>29</v>
      </c>
      <c r="B16" s="274">
        <v>0.8</v>
      </c>
      <c r="C16" s="275"/>
      <c r="D16" s="276"/>
      <c r="E16" s="32" t="s">
        <v>14</v>
      </c>
      <c r="F16" s="52">
        <v>100</v>
      </c>
      <c r="G16" s="32" t="s">
        <v>19</v>
      </c>
      <c r="H16" s="66" t="s">
        <v>89</v>
      </c>
      <c r="I16" s="67" t="s">
        <v>90</v>
      </c>
      <c r="J16" s="68" t="s">
        <v>91</v>
      </c>
      <c r="P16" s="4"/>
      <c r="Q16" s="4"/>
      <c r="R16" s="4"/>
    </row>
    <row r="17" spans="1:18" ht="41.25" customHeight="1" thickBot="1" x14ac:dyDescent="0.25">
      <c r="A17" s="57"/>
      <c r="B17" s="113"/>
      <c r="C17" s="114"/>
      <c r="D17" s="114"/>
      <c r="E17" s="60"/>
      <c r="F17" s="115"/>
      <c r="G17" s="60"/>
      <c r="H17" s="116"/>
      <c r="I17" s="117"/>
      <c r="J17" s="118"/>
      <c r="P17" s="4"/>
      <c r="Q17" s="4"/>
      <c r="R17" s="4"/>
    </row>
    <row r="18" spans="1:18" ht="13.5" thickBot="1" x14ac:dyDescent="0.25">
      <c r="A18" s="221"/>
      <c r="B18" s="222"/>
      <c r="C18" s="222"/>
      <c r="D18" s="222"/>
      <c r="E18" s="222"/>
      <c r="F18" s="222"/>
      <c r="G18" s="222"/>
      <c r="H18" s="222"/>
      <c r="I18" s="222"/>
      <c r="J18" s="223"/>
    </row>
    <row r="19" spans="1:18" ht="15" customHeight="1" x14ac:dyDescent="0.2">
      <c r="A19" s="200"/>
      <c r="B19" s="202" t="s">
        <v>66</v>
      </c>
      <c r="C19" s="202"/>
      <c r="D19" s="202"/>
      <c r="E19" s="204" t="s">
        <v>34</v>
      </c>
      <c r="F19" s="205"/>
      <c r="G19" s="205"/>
      <c r="H19" s="206"/>
      <c r="I19" s="23" t="s">
        <v>35</v>
      </c>
      <c r="J19" s="152" t="s">
        <v>40</v>
      </c>
      <c r="K19" s="8"/>
      <c r="L19" s="8"/>
      <c r="M19" s="8"/>
    </row>
    <row r="20" spans="1:18" ht="15" customHeight="1" x14ac:dyDescent="0.2">
      <c r="A20" s="201"/>
      <c r="B20" s="203"/>
      <c r="C20" s="203"/>
      <c r="D20" s="203"/>
      <c r="E20" s="207"/>
      <c r="F20" s="208"/>
      <c r="G20" s="208"/>
      <c r="H20" s="209"/>
      <c r="I20" s="24" t="s">
        <v>36</v>
      </c>
      <c r="J20" s="153" t="s">
        <v>71</v>
      </c>
      <c r="K20" s="8"/>
      <c r="L20" s="8"/>
      <c r="M20" s="8"/>
    </row>
    <row r="21" spans="1:18" ht="15" customHeight="1" x14ac:dyDescent="0.2">
      <c r="A21" s="201"/>
      <c r="B21" s="203"/>
      <c r="C21" s="203"/>
      <c r="D21" s="203"/>
      <c r="E21" s="207"/>
      <c r="F21" s="208"/>
      <c r="G21" s="208"/>
      <c r="H21" s="209"/>
      <c r="I21" s="24" t="s">
        <v>37</v>
      </c>
      <c r="J21" s="154" t="s">
        <v>67</v>
      </c>
      <c r="K21" s="8"/>
      <c r="L21" s="8"/>
      <c r="M21" s="8"/>
    </row>
    <row r="22" spans="1:18" ht="15" customHeight="1" thickBot="1" x14ac:dyDescent="0.25">
      <c r="A22" s="201"/>
      <c r="B22" s="203"/>
      <c r="C22" s="203"/>
      <c r="D22" s="203"/>
      <c r="E22" s="207"/>
      <c r="F22" s="208"/>
      <c r="G22" s="208"/>
      <c r="H22" s="209"/>
      <c r="I22" s="25" t="s">
        <v>38</v>
      </c>
      <c r="J22" s="155">
        <v>41229</v>
      </c>
      <c r="K22" s="8"/>
      <c r="L22" s="8"/>
      <c r="M22" s="8"/>
    </row>
    <row r="23" spans="1:18" ht="24.95" customHeight="1" x14ac:dyDescent="0.2">
      <c r="A23" s="265" t="s">
        <v>64</v>
      </c>
      <c r="B23" s="266"/>
      <c r="C23" s="266"/>
      <c r="D23" s="266"/>
      <c r="E23" s="266"/>
      <c r="F23" s="266"/>
      <c r="G23" s="266"/>
      <c r="H23" s="266"/>
      <c r="I23" s="266"/>
      <c r="J23" s="267"/>
      <c r="K23" s="3"/>
      <c r="L23" s="9"/>
    </row>
    <row r="24" spans="1:18" ht="34.5" customHeight="1" x14ac:dyDescent="0.2">
      <c r="A24" s="45" t="s">
        <v>15</v>
      </c>
      <c r="B24" s="16" t="s">
        <v>14</v>
      </c>
      <c r="C24" s="16" t="s">
        <v>21</v>
      </c>
      <c r="D24" s="46" t="s">
        <v>23</v>
      </c>
      <c r="E24" s="161" t="s">
        <v>24</v>
      </c>
      <c r="F24" s="242" t="s">
        <v>25</v>
      </c>
      <c r="G24" s="268"/>
      <c r="H24" s="46" t="s">
        <v>26</v>
      </c>
      <c r="I24" s="46" t="s">
        <v>16</v>
      </c>
      <c r="J24" s="1" t="s">
        <v>27</v>
      </c>
      <c r="K24" s="3"/>
      <c r="L24" s="9"/>
    </row>
    <row r="25" spans="1:18" ht="63.75" hidden="1" x14ac:dyDescent="0.2">
      <c r="A25" s="18">
        <v>41670</v>
      </c>
      <c r="B25" s="99">
        <f>+F16</f>
        <v>100</v>
      </c>
      <c r="C25" s="22">
        <f>95.17/100</f>
        <v>0.95169999999999999</v>
      </c>
      <c r="D25" s="6">
        <f>+(C25/B25)*100</f>
        <v>0.95169999999999999</v>
      </c>
      <c r="E25" s="48" t="s">
        <v>93</v>
      </c>
      <c r="F25" s="261" t="s">
        <v>92</v>
      </c>
      <c r="G25" s="262"/>
      <c r="H25" s="47" t="s">
        <v>52</v>
      </c>
      <c r="I25" s="18">
        <v>41670</v>
      </c>
      <c r="J25" s="156" t="s">
        <v>22</v>
      </c>
    </row>
    <row r="26" spans="1:18" ht="76.5" hidden="1" customHeight="1" x14ac:dyDescent="0.2">
      <c r="A26" s="18">
        <v>41698</v>
      </c>
      <c r="B26" s="99">
        <f>+F16</f>
        <v>100</v>
      </c>
      <c r="C26" s="22">
        <f>97.43/100</f>
        <v>0.97430000000000005</v>
      </c>
      <c r="D26" s="6">
        <f>+(C26/B26)*100</f>
        <v>0.97429999999999994</v>
      </c>
      <c r="E26" s="48" t="s">
        <v>94</v>
      </c>
      <c r="F26" s="261" t="s">
        <v>92</v>
      </c>
      <c r="G26" s="262"/>
      <c r="H26" s="47" t="s">
        <v>52</v>
      </c>
      <c r="I26" s="18">
        <v>41698</v>
      </c>
      <c r="J26" s="156" t="s">
        <v>22</v>
      </c>
    </row>
    <row r="27" spans="1:18" ht="91.5" hidden="1" customHeight="1" x14ac:dyDescent="0.2">
      <c r="A27" s="18">
        <v>41728</v>
      </c>
      <c r="B27" s="99">
        <f>+F16</f>
        <v>100</v>
      </c>
      <c r="C27" s="22">
        <f>93.28/100</f>
        <v>0.93279999999999996</v>
      </c>
      <c r="D27" s="6">
        <f>+(C27/B27)*100</f>
        <v>0.93279999999999996</v>
      </c>
      <c r="E27" s="48" t="s">
        <v>95</v>
      </c>
      <c r="F27" s="261" t="s">
        <v>92</v>
      </c>
      <c r="G27" s="262"/>
      <c r="H27" s="47" t="s">
        <v>52</v>
      </c>
      <c r="I27" s="18">
        <v>41728</v>
      </c>
      <c r="J27" s="156" t="s">
        <v>22</v>
      </c>
    </row>
    <row r="28" spans="1:18" ht="129" hidden="1" customHeight="1" x14ac:dyDescent="0.2">
      <c r="A28" s="65" t="s">
        <v>88</v>
      </c>
      <c r="B28" s="99">
        <f>+F16</f>
        <v>100</v>
      </c>
      <c r="C28" s="22">
        <f>97.29/100</f>
        <v>0.9729000000000001</v>
      </c>
      <c r="D28" s="6">
        <f>+(C28/B28)*100</f>
        <v>0.9729000000000001</v>
      </c>
      <c r="E28" s="48" t="s">
        <v>96</v>
      </c>
      <c r="F28" s="261" t="s">
        <v>92</v>
      </c>
      <c r="G28" s="262"/>
      <c r="H28" s="47" t="s">
        <v>52</v>
      </c>
      <c r="I28" s="65" t="s">
        <v>88</v>
      </c>
      <c r="J28" s="156" t="s">
        <v>22</v>
      </c>
    </row>
    <row r="29" spans="1:18" ht="78" hidden="1" customHeight="1" x14ac:dyDescent="0.2">
      <c r="A29" s="18">
        <v>41790</v>
      </c>
      <c r="B29" s="99">
        <f>+B28</f>
        <v>100</v>
      </c>
      <c r="C29" s="22">
        <f>93.27/100</f>
        <v>0.93269999999999997</v>
      </c>
      <c r="D29" s="6">
        <f>+(C29/B30)*100</f>
        <v>0.93269999999999997</v>
      </c>
      <c r="E29" s="48" t="s">
        <v>97</v>
      </c>
      <c r="F29" s="261" t="s">
        <v>92</v>
      </c>
      <c r="G29" s="262"/>
      <c r="H29" s="47" t="s">
        <v>52</v>
      </c>
      <c r="I29" s="18">
        <v>41790</v>
      </c>
      <c r="J29" s="156" t="s">
        <v>22</v>
      </c>
    </row>
    <row r="30" spans="1:18" ht="78" hidden="1" customHeight="1" x14ac:dyDescent="0.2">
      <c r="A30" s="18">
        <v>41820</v>
      </c>
      <c r="B30" s="99">
        <f>+B25</f>
        <v>100</v>
      </c>
      <c r="C30" s="22">
        <f>95.91/100</f>
        <v>0.95909999999999995</v>
      </c>
      <c r="D30" s="6">
        <f>+(C30/B30)*100</f>
        <v>0.95909999999999984</v>
      </c>
      <c r="E30" s="48" t="s">
        <v>93</v>
      </c>
      <c r="F30" s="261" t="s">
        <v>92</v>
      </c>
      <c r="G30" s="262"/>
      <c r="H30" s="69" t="s">
        <v>52</v>
      </c>
      <c r="I30" s="18">
        <v>41820</v>
      </c>
      <c r="J30" s="156" t="s">
        <v>22</v>
      </c>
    </row>
    <row r="31" spans="1:18" ht="76.5" hidden="1" x14ac:dyDescent="0.2">
      <c r="A31" s="18">
        <v>41851</v>
      </c>
      <c r="B31" s="99">
        <f>+B30</f>
        <v>100</v>
      </c>
      <c r="C31" s="22">
        <f>88.85/100</f>
        <v>0.88849999999999996</v>
      </c>
      <c r="D31" s="6">
        <f>+(C31/B31)*100</f>
        <v>0.88849999999999985</v>
      </c>
      <c r="E31" s="48" t="s">
        <v>97</v>
      </c>
      <c r="F31" s="261" t="s">
        <v>92</v>
      </c>
      <c r="G31" s="262"/>
      <c r="H31" s="69" t="s">
        <v>52</v>
      </c>
      <c r="I31" s="18">
        <v>41851</v>
      </c>
      <c r="J31" s="156" t="s">
        <v>22</v>
      </c>
    </row>
    <row r="32" spans="1:18" ht="199.5" customHeight="1" x14ac:dyDescent="0.2">
      <c r="A32" s="130">
        <v>43861</v>
      </c>
      <c r="B32" s="100">
        <v>100</v>
      </c>
      <c r="C32" s="80">
        <v>0.96779999999999999</v>
      </c>
      <c r="D32" s="72">
        <f t="shared" ref="D32:D33" si="0">+C32*100%</f>
        <v>0.96779999999999999</v>
      </c>
      <c r="E32" s="160" t="s">
        <v>143</v>
      </c>
      <c r="F32" s="261" t="s">
        <v>107</v>
      </c>
      <c r="G32" s="262"/>
      <c r="H32" s="71" t="s">
        <v>52</v>
      </c>
      <c r="I32" s="130">
        <v>43861</v>
      </c>
      <c r="J32" s="156" t="s">
        <v>22</v>
      </c>
    </row>
    <row r="33" spans="1:19" ht="147" customHeight="1" x14ac:dyDescent="0.2">
      <c r="A33" s="130">
        <v>43889</v>
      </c>
      <c r="B33" s="100">
        <v>100</v>
      </c>
      <c r="C33" s="80">
        <v>0.96020000000000005</v>
      </c>
      <c r="D33" s="72">
        <f t="shared" si="0"/>
        <v>0.96020000000000005</v>
      </c>
      <c r="E33" s="177" t="s">
        <v>143</v>
      </c>
      <c r="F33" s="261" t="s">
        <v>107</v>
      </c>
      <c r="G33" s="262"/>
      <c r="H33" s="71" t="s">
        <v>52</v>
      </c>
      <c r="I33" s="130">
        <v>43889</v>
      </c>
      <c r="J33" s="156" t="s">
        <v>22</v>
      </c>
    </row>
    <row r="34" spans="1:19" ht="121.5" customHeight="1" x14ac:dyDescent="0.2">
      <c r="A34" s="130">
        <v>43921</v>
      </c>
      <c r="B34" s="100">
        <v>100</v>
      </c>
      <c r="C34" s="126">
        <v>0.96020000000000005</v>
      </c>
      <c r="D34" s="72">
        <f>+C34*100%</f>
        <v>0.96020000000000005</v>
      </c>
      <c r="E34" s="177" t="s">
        <v>143</v>
      </c>
      <c r="F34" s="261" t="s">
        <v>107</v>
      </c>
      <c r="G34" s="262"/>
      <c r="H34" s="71" t="s">
        <v>52</v>
      </c>
      <c r="I34" s="130">
        <v>43921</v>
      </c>
      <c r="J34" s="156" t="s">
        <v>22</v>
      </c>
    </row>
    <row r="35" spans="1:19" ht="118.5" customHeight="1" x14ac:dyDescent="0.2">
      <c r="A35" s="130">
        <v>43951</v>
      </c>
      <c r="B35" s="100">
        <v>100</v>
      </c>
      <c r="C35" s="80">
        <v>0.97840000000000005</v>
      </c>
      <c r="D35" s="72">
        <f t="shared" ref="D35:D43" si="1">+C35*100%</f>
        <v>0.97840000000000005</v>
      </c>
      <c r="E35" s="177" t="s">
        <v>143</v>
      </c>
      <c r="F35" s="261" t="s">
        <v>107</v>
      </c>
      <c r="G35" s="262"/>
      <c r="H35" s="71" t="s">
        <v>52</v>
      </c>
      <c r="I35" s="130">
        <v>43951</v>
      </c>
      <c r="J35" s="156" t="s">
        <v>22</v>
      </c>
    </row>
    <row r="36" spans="1:19" ht="120" customHeight="1" x14ac:dyDescent="0.2">
      <c r="A36" s="130">
        <v>43982</v>
      </c>
      <c r="B36" s="100">
        <v>100</v>
      </c>
      <c r="C36" s="80">
        <v>0.9728</v>
      </c>
      <c r="D36" s="72">
        <f t="shared" si="1"/>
        <v>0.9728</v>
      </c>
      <c r="E36" s="177" t="s">
        <v>143</v>
      </c>
      <c r="F36" s="261" t="s">
        <v>107</v>
      </c>
      <c r="G36" s="262"/>
      <c r="H36" s="127" t="s">
        <v>52</v>
      </c>
      <c r="I36" s="130">
        <v>43982</v>
      </c>
      <c r="J36" s="157" t="s">
        <v>22</v>
      </c>
    </row>
    <row r="37" spans="1:19" ht="114.75" hidden="1" customHeight="1" x14ac:dyDescent="0.2">
      <c r="A37" s="130">
        <v>44012</v>
      </c>
      <c r="B37" s="100">
        <v>100</v>
      </c>
      <c r="C37" s="123"/>
      <c r="D37" s="72">
        <f t="shared" si="1"/>
        <v>0</v>
      </c>
      <c r="E37" s="177" t="s">
        <v>143</v>
      </c>
      <c r="F37" s="261"/>
      <c r="G37" s="262"/>
      <c r="H37" s="71"/>
      <c r="I37" s="130">
        <v>44012</v>
      </c>
      <c r="J37" s="156"/>
    </row>
    <row r="38" spans="1:19" ht="143.25" customHeight="1" x14ac:dyDescent="0.2">
      <c r="A38" s="130" t="s">
        <v>147</v>
      </c>
      <c r="B38" s="100">
        <v>100</v>
      </c>
      <c r="C38" s="123">
        <v>0.9728</v>
      </c>
      <c r="D38" s="72">
        <f t="shared" si="1"/>
        <v>0.9728</v>
      </c>
      <c r="E38" s="177" t="s">
        <v>143</v>
      </c>
      <c r="F38" s="263" t="s">
        <v>107</v>
      </c>
      <c r="G38" s="264"/>
      <c r="H38" s="128" t="s">
        <v>52</v>
      </c>
      <c r="I38" s="130">
        <v>44043</v>
      </c>
      <c r="J38" s="157" t="s">
        <v>22</v>
      </c>
    </row>
    <row r="39" spans="1:19" ht="112.5" customHeight="1" x14ac:dyDescent="0.2">
      <c r="A39" s="130">
        <v>44043</v>
      </c>
      <c r="B39" s="100">
        <v>100</v>
      </c>
      <c r="C39" s="124">
        <v>0.98240000000000005</v>
      </c>
      <c r="D39" s="72">
        <f t="shared" si="1"/>
        <v>0.98240000000000005</v>
      </c>
      <c r="E39" s="177" t="s">
        <v>143</v>
      </c>
      <c r="F39" s="261" t="s">
        <v>107</v>
      </c>
      <c r="G39" s="262"/>
      <c r="H39" s="128" t="s">
        <v>52</v>
      </c>
      <c r="I39" s="130">
        <v>44074</v>
      </c>
      <c r="J39" s="157" t="s">
        <v>22</v>
      </c>
    </row>
    <row r="40" spans="1:19" ht="102" customHeight="1" x14ac:dyDescent="0.2">
      <c r="A40" s="130">
        <v>44073</v>
      </c>
      <c r="B40" s="100">
        <v>100</v>
      </c>
      <c r="C40" s="124"/>
      <c r="D40" s="182">
        <f t="shared" si="1"/>
        <v>0</v>
      </c>
      <c r="E40" s="177" t="s">
        <v>143</v>
      </c>
      <c r="F40" s="261" t="s">
        <v>107</v>
      </c>
      <c r="G40" s="262"/>
      <c r="H40" s="159" t="s">
        <v>52</v>
      </c>
      <c r="I40" s="130">
        <v>44104</v>
      </c>
      <c r="J40" s="157" t="s">
        <v>22</v>
      </c>
    </row>
    <row r="41" spans="1:19" ht="136.5" customHeight="1" x14ac:dyDescent="0.2">
      <c r="A41" s="130" t="s">
        <v>148</v>
      </c>
      <c r="B41" s="100">
        <v>100</v>
      </c>
      <c r="C41" s="124"/>
      <c r="D41" s="182">
        <f t="shared" si="1"/>
        <v>0</v>
      </c>
      <c r="E41" s="160"/>
      <c r="F41" s="261"/>
      <c r="G41" s="262"/>
      <c r="H41" s="163"/>
      <c r="I41" s="130"/>
      <c r="J41" s="157"/>
      <c r="Q41" s="104"/>
    </row>
    <row r="42" spans="1:19" ht="109.5" customHeight="1" x14ac:dyDescent="0.2">
      <c r="A42" s="105">
        <v>44134</v>
      </c>
      <c r="B42" s="100">
        <v>100</v>
      </c>
      <c r="C42" s="124"/>
      <c r="D42" s="182">
        <f t="shared" si="1"/>
        <v>0</v>
      </c>
      <c r="E42" s="160"/>
      <c r="F42" s="261"/>
      <c r="G42" s="262"/>
      <c r="H42" s="168"/>
      <c r="I42" s="105"/>
      <c r="J42" s="157"/>
    </row>
    <row r="43" spans="1:19" ht="111" customHeight="1" thickBot="1" x14ac:dyDescent="0.25">
      <c r="A43" s="107" t="s">
        <v>149</v>
      </c>
      <c r="B43" s="100">
        <v>100</v>
      </c>
      <c r="C43" s="123"/>
      <c r="D43" s="182">
        <f t="shared" si="1"/>
        <v>0</v>
      </c>
      <c r="E43" s="169"/>
      <c r="F43" s="261"/>
      <c r="G43" s="262"/>
      <c r="H43" s="168"/>
      <c r="I43" s="107"/>
      <c r="J43" s="157"/>
    </row>
    <row r="44" spans="1:19" ht="13.5" thickBot="1" x14ac:dyDescent="0.25">
      <c r="A44" s="107">
        <v>44196</v>
      </c>
      <c r="B44" s="100">
        <v>100</v>
      </c>
      <c r="C44" s="123"/>
      <c r="D44" s="182">
        <f t="shared" ref="D44" si="2">+C44*100%</f>
        <v>0</v>
      </c>
      <c r="E44" s="177"/>
      <c r="F44" s="261"/>
      <c r="G44" s="262"/>
      <c r="H44" s="176"/>
      <c r="I44" s="107"/>
      <c r="J44" s="157"/>
      <c r="S44" s="20"/>
    </row>
    <row r="45" spans="1:19" x14ac:dyDescent="0.2">
      <c r="S45" s="20"/>
    </row>
    <row r="46" spans="1:19" x14ac:dyDescent="0.2">
      <c r="S46" s="20"/>
    </row>
    <row r="81" spans="1:9" x14ac:dyDescent="0.2">
      <c r="A81" s="280"/>
      <c r="B81" s="280"/>
      <c r="C81" s="77"/>
      <c r="D81" s="78"/>
      <c r="E81" s="280"/>
      <c r="F81" s="280"/>
      <c r="G81" s="76"/>
      <c r="H81" s="76"/>
      <c r="I81" s="76"/>
    </row>
    <row r="82" spans="1:9" x14ac:dyDescent="0.2">
      <c r="C82" s="74"/>
      <c r="D82" s="74"/>
      <c r="F82" s="126"/>
      <c r="I82" s="74"/>
    </row>
    <row r="83" spans="1:9" x14ac:dyDescent="0.2">
      <c r="A83" s="278"/>
      <c r="B83" s="278"/>
      <c r="C83" s="74"/>
      <c r="D83" s="74"/>
      <c r="E83" s="279"/>
      <c r="F83" s="279"/>
      <c r="G83" s="26"/>
      <c r="I83" s="74"/>
    </row>
    <row r="84" spans="1:9" x14ac:dyDescent="0.2">
      <c r="A84" s="278"/>
      <c r="B84" s="278"/>
      <c r="C84" s="74"/>
      <c r="D84" s="74"/>
      <c r="E84" s="277"/>
      <c r="F84" s="279"/>
      <c r="G84" s="26"/>
      <c r="H84" s="26"/>
      <c r="I84" s="75"/>
    </row>
    <row r="85" spans="1:9" x14ac:dyDescent="0.2">
      <c r="A85" s="26"/>
      <c r="C85" s="74"/>
      <c r="D85" s="74"/>
      <c r="E85" s="277"/>
      <c r="F85" s="279"/>
      <c r="G85" s="26"/>
      <c r="H85" s="26"/>
      <c r="I85" s="74"/>
    </row>
    <row r="86" spans="1:9" x14ac:dyDescent="0.2">
      <c r="C86" s="74"/>
      <c r="D86" s="74"/>
      <c r="E86" s="277"/>
      <c r="F86" s="277"/>
      <c r="G86" s="26"/>
      <c r="H86" s="26"/>
      <c r="I86" s="74"/>
    </row>
    <row r="87" spans="1:9" x14ac:dyDescent="0.2">
      <c r="A87" s="278"/>
      <c r="B87" s="278"/>
      <c r="C87" s="74"/>
      <c r="D87" s="74"/>
      <c r="E87" s="277"/>
      <c r="F87" s="277"/>
      <c r="G87" s="26"/>
      <c r="H87" s="26"/>
      <c r="I87" s="74"/>
    </row>
    <row r="88" spans="1:9" x14ac:dyDescent="0.2">
      <c r="C88" s="74"/>
      <c r="D88" s="74"/>
      <c r="E88" s="277"/>
      <c r="F88" s="277"/>
      <c r="G88" s="26"/>
      <c r="H88" s="26"/>
      <c r="I88" s="74"/>
    </row>
  </sheetData>
  <mergeCells count="57">
    <mergeCell ref="F39:G39"/>
    <mergeCell ref="F40:G40"/>
    <mergeCell ref="A81:B81"/>
    <mergeCell ref="E81:F81"/>
    <mergeCell ref="F41:G41"/>
    <mergeCell ref="F42:G42"/>
    <mergeCell ref="F43:G43"/>
    <mergeCell ref="F44:G44"/>
    <mergeCell ref="E87:F87"/>
    <mergeCell ref="E88:F88"/>
    <mergeCell ref="A83:B83"/>
    <mergeCell ref="A84:B84"/>
    <mergeCell ref="A87:B87"/>
    <mergeCell ref="E83:F83"/>
    <mergeCell ref="E84:F84"/>
    <mergeCell ref="E85:F85"/>
    <mergeCell ref="E86:F86"/>
    <mergeCell ref="B12:F12"/>
    <mergeCell ref="H12:J12"/>
    <mergeCell ref="F37:G37"/>
    <mergeCell ref="A10:J10"/>
    <mergeCell ref="B11:F11"/>
    <mergeCell ref="H11:J11"/>
    <mergeCell ref="F30:G30"/>
    <mergeCell ref="F31:G31"/>
    <mergeCell ref="F29:G29"/>
    <mergeCell ref="B14:F14"/>
    <mergeCell ref="H14:J14"/>
    <mergeCell ref="B15:F15"/>
    <mergeCell ref="H15:J15"/>
    <mergeCell ref="B16:D16"/>
    <mergeCell ref="F25:G25"/>
    <mergeCell ref="B13:F13"/>
    <mergeCell ref="A3:A6"/>
    <mergeCell ref="B3:D6"/>
    <mergeCell ref="E3:H6"/>
    <mergeCell ref="A7:J7"/>
    <mergeCell ref="A8:A9"/>
    <mergeCell ref="B8:D9"/>
    <mergeCell ref="E8:E9"/>
    <mergeCell ref="F8:H9"/>
    <mergeCell ref="H13:J13"/>
    <mergeCell ref="E19:H22"/>
    <mergeCell ref="A23:J23"/>
    <mergeCell ref="F24:G24"/>
    <mergeCell ref="B19:D22"/>
    <mergeCell ref="A18:J18"/>
    <mergeCell ref="A19:A22"/>
    <mergeCell ref="F36:G36"/>
    <mergeCell ref="F32:G32"/>
    <mergeCell ref="F35:G35"/>
    <mergeCell ref="F38:G38"/>
    <mergeCell ref="F26:G26"/>
    <mergeCell ref="F27:G27"/>
    <mergeCell ref="F28:G28"/>
    <mergeCell ref="F33:G33"/>
    <mergeCell ref="F34:G34"/>
  </mergeCells>
  <dataValidations count="3">
    <dataValidation type="list" allowBlank="1" showInputMessage="1" showErrorMessage="1" errorTitle="Seleccione un valor de la lista" sqref="J9">
      <formula1>$L$3:$L$4</formula1>
    </dataValidation>
    <dataValidation type="list" allowBlank="1" showInputMessage="1" showErrorMessage="1" errorTitle="Seleccione un valor de la lista" sqref="J8">
      <formula1>$K$3:$K$5</formula1>
    </dataValidation>
    <dataValidation type="list" allowBlank="1" showInputMessage="1" showErrorMessage="1" sqref="J25:J44">
      <formula1>$S$44:$S$46</formula1>
    </dataValidation>
  </dataValidations>
  <pageMargins left="0.23622047244094491" right="0.23622047244094491" top="0.59055118110236227" bottom="0.87" header="0.19685039370078741" footer="0.19685039370078741"/>
  <pageSetup paperSize="119" scale="76" fitToHeight="0" orientation="landscape" r:id="rId1"/>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4:H17"/>
  <sheetViews>
    <sheetView tabSelected="1" workbookViewId="0">
      <selection activeCell="E21" sqref="E21"/>
    </sheetView>
  </sheetViews>
  <sheetFormatPr baseColWidth="10" defaultRowHeight="12.75" x14ac:dyDescent="0.2"/>
  <cols>
    <col min="2" max="2" width="12.7109375" customWidth="1"/>
    <col min="3" max="3" width="15.7109375" customWidth="1"/>
    <col min="4" max="4" width="14.42578125" customWidth="1"/>
    <col min="5" max="5" width="17" customWidth="1"/>
  </cols>
  <sheetData>
    <row r="4" spans="2:8" ht="26.25" thickBot="1" x14ac:dyDescent="0.25">
      <c r="B4" s="32" t="s">
        <v>19</v>
      </c>
      <c r="C4" s="66" t="s">
        <v>89</v>
      </c>
      <c r="D4" s="67" t="s">
        <v>90</v>
      </c>
      <c r="E4" s="68" t="s">
        <v>91</v>
      </c>
    </row>
    <row r="5" spans="2:8" x14ac:dyDescent="0.2">
      <c r="B5" s="109" t="s">
        <v>15</v>
      </c>
      <c r="C5" s="16" t="s">
        <v>14</v>
      </c>
      <c r="D5" s="16" t="s">
        <v>21</v>
      </c>
      <c r="E5" s="110" t="s">
        <v>23</v>
      </c>
    </row>
    <row r="6" spans="2:8" x14ac:dyDescent="0.2">
      <c r="B6" s="130">
        <v>43861</v>
      </c>
      <c r="C6" s="100">
        <v>100</v>
      </c>
      <c r="D6" s="148">
        <f>+'E01.002 EFECT RTA'!D32</f>
        <v>0.96779999999999999</v>
      </c>
      <c r="E6" s="72">
        <f>+'E01.002 EFECT RTA'!D32</f>
        <v>0.96779999999999999</v>
      </c>
      <c r="G6" s="121"/>
    </row>
    <row r="7" spans="2:8" x14ac:dyDescent="0.2">
      <c r="B7" s="130">
        <v>43889</v>
      </c>
      <c r="C7" s="100">
        <v>100</v>
      </c>
      <c r="D7" s="148">
        <f>+'E01.002 EFECT RTA'!D33</f>
        <v>0.96020000000000005</v>
      </c>
      <c r="E7" s="72">
        <f>+'E01.002 EFECT RTA'!D33</f>
        <v>0.96020000000000005</v>
      </c>
    </row>
    <row r="8" spans="2:8" x14ac:dyDescent="0.2">
      <c r="B8" s="130">
        <v>43921</v>
      </c>
      <c r="C8" s="100">
        <v>100</v>
      </c>
      <c r="D8" s="148">
        <f>+'E01.002 EFECT RTA'!D34</f>
        <v>0.96020000000000005</v>
      </c>
      <c r="E8" s="72">
        <f>+'E01.002 EFECT RTA'!D34</f>
        <v>0.96020000000000005</v>
      </c>
    </row>
    <row r="9" spans="2:8" x14ac:dyDescent="0.2">
      <c r="B9" s="130">
        <v>43951</v>
      </c>
      <c r="C9" s="100">
        <v>100</v>
      </c>
      <c r="D9" s="148">
        <f>+'E01.002 EFECT RTA'!D35</f>
        <v>0.97840000000000005</v>
      </c>
      <c r="E9" s="72">
        <f>+'E01.002 EFECT RTA'!D36</f>
        <v>0.9728</v>
      </c>
      <c r="G9" s="122"/>
      <c r="H9" s="119"/>
    </row>
    <row r="10" spans="2:8" x14ac:dyDescent="0.2">
      <c r="B10" s="130">
        <v>43982</v>
      </c>
      <c r="C10" s="100">
        <v>100</v>
      </c>
      <c r="D10" s="148">
        <f>+'E01.002 EFECT RTA'!D36</f>
        <v>0.9728</v>
      </c>
      <c r="E10" s="72">
        <f>+'E01.002 EFECT RTA'!D37</f>
        <v>0</v>
      </c>
    </row>
    <row r="11" spans="2:8" x14ac:dyDescent="0.2">
      <c r="B11" s="130">
        <v>44012</v>
      </c>
      <c r="C11" s="100">
        <v>100</v>
      </c>
      <c r="D11" s="148">
        <f>+'E01.002 EFECT RTA'!D37</f>
        <v>0</v>
      </c>
      <c r="E11" s="72">
        <f>+'E01.002 EFECT RTA'!D38</f>
        <v>0.9728</v>
      </c>
    </row>
    <row r="12" spans="2:8" x14ac:dyDescent="0.2">
      <c r="B12" s="130">
        <v>44043</v>
      </c>
      <c r="C12" s="100">
        <v>100</v>
      </c>
      <c r="D12" s="148">
        <f>+'E01.002 EFECT RTA'!D38</f>
        <v>0.9728</v>
      </c>
      <c r="E12" s="72">
        <f>+'E01.002 EFECT RTA'!D39</f>
        <v>0.98240000000000005</v>
      </c>
    </row>
    <row r="13" spans="2:8" x14ac:dyDescent="0.2">
      <c r="B13" s="130">
        <v>44074</v>
      </c>
      <c r="C13" s="100">
        <v>100</v>
      </c>
      <c r="D13" s="148">
        <f>+'E01.002 EFECT RTA'!D39</f>
        <v>0.98240000000000005</v>
      </c>
      <c r="E13" s="72">
        <f>+'E01.002 EFECT RTA'!D40</f>
        <v>0</v>
      </c>
    </row>
    <row r="14" spans="2:8" x14ac:dyDescent="0.2">
      <c r="B14" s="130">
        <v>44104</v>
      </c>
      <c r="C14" s="100">
        <v>100</v>
      </c>
      <c r="D14" s="148">
        <f>+'E01.002 EFECT RTA'!D40</f>
        <v>0</v>
      </c>
      <c r="E14" s="72">
        <f>+'E01.002 EFECT RTA'!D41</f>
        <v>0</v>
      </c>
    </row>
    <row r="15" spans="2:8" x14ac:dyDescent="0.2">
      <c r="B15" s="130">
        <v>44135</v>
      </c>
      <c r="C15" s="100">
        <v>100</v>
      </c>
      <c r="D15" s="148">
        <f>+'E01.002 EFECT RTA'!D41</f>
        <v>0</v>
      </c>
      <c r="E15" s="72">
        <f>+'E01.002 EFECT RTA'!D42</f>
        <v>0</v>
      </c>
    </row>
    <row r="16" spans="2:8" x14ac:dyDescent="0.2">
      <c r="B16" s="105">
        <v>44165</v>
      </c>
      <c r="C16" s="100">
        <v>100</v>
      </c>
      <c r="D16" s="148">
        <f>+'E01.002 EFECT RTA'!D42</f>
        <v>0</v>
      </c>
      <c r="E16" s="72">
        <f>+'E01.002 EFECT RTA'!D43</f>
        <v>0</v>
      </c>
    </row>
    <row r="17" spans="2:5" ht="13.5" thickBot="1" x14ac:dyDescent="0.25">
      <c r="B17" s="107">
        <v>44196</v>
      </c>
      <c r="C17" s="100">
        <v>100</v>
      </c>
      <c r="D17" s="148">
        <f>+'E01.002 EFECT RTA'!D43</f>
        <v>0</v>
      </c>
      <c r="E17" s="72">
        <f>+'E01.002 EFECT RTA'!D44</f>
        <v>0</v>
      </c>
    </row>
  </sheetData>
  <pageMargins left="0.70866141732283472" right="0.70866141732283472" top="0.74803149606299213" bottom="0.74803149606299213" header="0.31496062992125984" footer="0.31496062992125984"/>
  <pageSetup paperSize="119" scale="85" orientation="landscape" r:id="rId1"/>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8">
    <tabColor theme="0" tint="-0.249977111117893"/>
  </sheetPr>
  <dimension ref="A1:R55"/>
  <sheetViews>
    <sheetView view="pageBreakPreview" topLeftCell="A22" zoomScaleSheetLayoutView="100" workbookViewId="0">
      <selection activeCell="E38" sqref="E38"/>
    </sheetView>
  </sheetViews>
  <sheetFormatPr baseColWidth="10" defaultRowHeight="12.75" x14ac:dyDescent="0.2"/>
  <cols>
    <col min="1" max="1" width="13" customWidth="1"/>
    <col min="2" max="2" width="9.5703125" customWidth="1"/>
    <col min="3" max="3" width="9.140625" customWidth="1"/>
    <col min="4" max="4" width="9" customWidth="1"/>
    <col min="5" max="5" width="21.85546875" customWidth="1"/>
    <col min="6" max="6" width="20.140625" customWidth="1"/>
    <col min="7" max="7" width="18.7109375" customWidth="1"/>
    <col min="8" max="8" width="18.85546875" customWidth="1"/>
    <col min="9" max="9" width="14.140625" customWidth="1"/>
    <col min="10" max="10" width="18" customWidth="1"/>
  </cols>
  <sheetData>
    <row r="1" spans="1:18" ht="15" thickBot="1" x14ac:dyDescent="0.25">
      <c r="A1" s="302"/>
      <c r="B1" s="303"/>
      <c r="C1" s="303"/>
      <c r="D1" s="303"/>
      <c r="E1" s="303"/>
      <c r="F1" s="303"/>
      <c r="G1" s="303"/>
      <c r="H1" s="303"/>
      <c r="I1" s="303"/>
      <c r="J1" s="303"/>
      <c r="K1" s="15"/>
      <c r="L1" s="15"/>
      <c r="M1" s="2"/>
    </row>
    <row r="2" spans="1:18" ht="12.75" customHeight="1" x14ac:dyDescent="0.2">
      <c r="A2" s="200"/>
      <c r="B2" s="202" t="s">
        <v>72</v>
      </c>
      <c r="C2" s="202"/>
      <c r="D2" s="202"/>
      <c r="E2" s="204" t="s">
        <v>53</v>
      </c>
      <c r="F2" s="205"/>
      <c r="G2" s="205"/>
      <c r="H2" s="206"/>
      <c r="I2" s="23" t="s">
        <v>35</v>
      </c>
      <c r="J2" s="27" t="s">
        <v>54</v>
      </c>
      <c r="K2" s="3"/>
      <c r="L2" s="3"/>
      <c r="M2" s="3"/>
    </row>
    <row r="3" spans="1:18" ht="12.75" customHeight="1" x14ac:dyDescent="0.2">
      <c r="A3" s="201"/>
      <c r="B3" s="203"/>
      <c r="C3" s="203"/>
      <c r="D3" s="203"/>
      <c r="E3" s="207"/>
      <c r="F3" s="208"/>
      <c r="G3" s="208"/>
      <c r="H3" s="209"/>
      <c r="I3" s="24" t="s">
        <v>36</v>
      </c>
      <c r="J3" s="28" t="s">
        <v>50</v>
      </c>
      <c r="K3" s="3"/>
      <c r="L3" s="3"/>
      <c r="M3" s="3"/>
    </row>
    <row r="4" spans="1:18" ht="12.75" customHeight="1" x14ac:dyDescent="0.2">
      <c r="A4" s="201"/>
      <c r="B4" s="203"/>
      <c r="C4" s="203"/>
      <c r="D4" s="203"/>
      <c r="E4" s="207"/>
      <c r="F4" s="208"/>
      <c r="G4" s="208"/>
      <c r="H4" s="209"/>
      <c r="I4" s="24" t="s">
        <v>37</v>
      </c>
      <c r="J4" s="50" t="s">
        <v>76</v>
      </c>
      <c r="K4" s="3"/>
      <c r="L4" s="3"/>
      <c r="M4" s="3"/>
    </row>
    <row r="5" spans="1:18" ht="15" customHeight="1" x14ac:dyDescent="0.2">
      <c r="A5" s="201"/>
      <c r="B5" s="203"/>
      <c r="C5" s="203"/>
      <c r="D5" s="203"/>
      <c r="E5" s="207"/>
      <c r="F5" s="208"/>
      <c r="G5" s="208"/>
      <c r="H5" s="209"/>
      <c r="I5" s="25" t="s">
        <v>38</v>
      </c>
      <c r="J5" s="51">
        <v>42440</v>
      </c>
      <c r="K5" s="3"/>
      <c r="L5" s="3"/>
      <c r="M5" s="3"/>
    </row>
    <row r="6" spans="1:18" x14ac:dyDescent="0.2">
      <c r="A6" s="269" t="s">
        <v>13</v>
      </c>
      <c r="B6" s="270"/>
      <c r="C6" s="270"/>
      <c r="D6" s="270"/>
      <c r="E6" s="270"/>
      <c r="F6" s="270"/>
      <c r="G6" s="270"/>
      <c r="H6" s="270"/>
      <c r="I6" s="270"/>
      <c r="J6" s="232"/>
    </row>
    <row r="7" spans="1:18" ht="25.5" x14ac:dyDescent="0.2">
      <c r="A7" s="233" t="s">
        <v>0</v>
      </c>
      <c r="B7" s="235" t="s">
        <v>54</v>
      </c>
      <c r="C7" s="236"/>
      <c r="D7" s="237"/>
      <c r="E7" s="241" t="s">
        <v>1</v>
      </c>
      <c r="F7" s="243" t="s">
        <v>55</v>
      </c>
      <c r="G7" s="244"/>
      <c r="H7" s="245"/>
      <c r="I7" s="11" t="s">
        <v>2</v>
      </c>
      <c r="J7" s="12" t="s">
        <v>17</v>
      </c>
    </row>
    <row r="8" spans="1:18" ht="25.5" x14ac:dyDescent="0.2">
      <c r="A8" s="234"/>
      <c r="B8" s="238"/>
      <c r="C8" s="239"/>
      <c r="D8" s="240"/>
      <c r="E8" s="242"/>
      <c r="F8" s="246"/>
      <c r="G8" s="247"/>
      <c r="H8" s="248"/>
      <c r="I8" s="13" t="s">
        <v>20</v>
      </c>
      <c r="J8" s="14" t="s">
        <v>18</v>
      </c>
    </row>
    <row r="9" spans="1:18" x14ac:dyDescent="0.2">
      <c r="A9" s="249"/>
      <c r="B9" s="250"/>
      <c r="C9" s="250"/>
      <c r="D9" s="250"/>
      <c r="E9" s="250"/>
      <c r="F9" s="250"/>
      <c r="G9" s="250"/>
      <c r="H9" s="250"/>
      <c r="I9" s="250"/>
      <c r="J9" s="251"/>
    </row>
    <row r="10" spans="1:18" ht="66.75" customHeight="1" x14ac:dyDescent="0.2">
      <c r="A10" s="5" t="s">
        <v>3</v>
      </c>
      <c r="B10" s="289" t="s">
        <v>56</v>
      </c>
      <c r="C10" s="290"/>
      <c r="D10" s="290"/>
      <c r="E10" s="290"/>
      <c r="F10" s="291"/>
      <c r="G10" s="49" t="s">
        <v>4</v>
      </c>
      <c r="H10" s="289" t="s">
        <v>57</v>
      </c>
      <c r="I10" s="290"/>
      <c r="J10" s="292"/>
    </row>
    <row r="11" spans="1:18" ht="78.75" customHeight="1" x14ac:dyDescent="0.2">
      <c r="A11" s="5" t="s">
        <v>5</v>
      </c>
      <c r="B11" s="289" t="s">
        <v>44</v>
      </c>
      <c r="C11" s="290"/>
      <c r="D11" s="290"/>
      <c r="E11" s="290"/>
      <c r="F11" s="291"/>
      <c r="G11" s="49" t="s">
        <v>6</v>
      </c>
      <c r="H11" s="289" t="s">
        <v>58</v>
      </c>
      <c r="I11" s="290"/>
      <c r="J11" s="292"/>
    </row>
    <row r="12" spans="1:18" ht="92.25" customHeight="1" x14ac:dyDescent="0.2">
      <c r="A12" s="5" t="s">
        <v>7</v>
      </c>
      <c r="B12" s="289" t="s">
        <v>59</v>
      </c>
      <c r="C12" s="290"/>
      <c r="D12" s="290"/>
      <c r="E12" s="290"/>
      <c r="F12" s="291"/>
      <c r="G12" s="49" t="s">
        <v>8</v>
      </c>
      <c r="H12" s="289" t="s">
        <v>60</v>
      </c>
      <c r="I12" s="290"/>
      <c r="J12" s="292"/>
    </row>
    <row r="13" spans="1:18" ht="38.25" x14ac:dyDescent="0.2">
      <c r="A13" s="5" t="s">
        <v>9</v>
      </c>
      <c r="B13" s="289" t="s">
        <v>61</v>
      </c>
      <c r="C13" s="290"/>
      <c r="D13" s="290"/>
      <c r="E13" s="290"/>
      <c r="F13" s="291"/>
      <c r="G13" s="49" t="s">
        <v>10</v>
      </c>
      <c r="H13" s="289" t="s">
        <v>62</v>
      </c>
      <c r="I13" s="290"/>
      <c r="J13" s="292"/>
    </row>
    <row r="14" spans="1:18" ht="38.25" customHeight="1" x14ac:dyDescent="0.2">
      <c r="A14" s="5" t="s">
        <v>11</v>
      </c>
      <c r="B14" s="212" t="s">
        <v>33</v>
      </c>
      <c r="C14" s="293"/>
      <c r="D14" s="293"/>
      <c r="E14" s="293"/>
      <c r="F14" s="294"/>
      <c r="G14" s="49" t="s">
        <v>12</v>
      </c>
      <c r="H14" s="220" t="s">
        <v>73</v>
      </c>
      <c r="I14" s="220"/>
      <c r="J14" s="295"/>
      <c r="N14" s="10"/>
      <c r="P14" s="3"/>
      <c r="Q14" s="3"/>
      <c r="R14" s="3"/>
    </row>
    <row r="15" spans="1:18" ht="26.25" thickBot="1" x14ac:dyDescent="0.25">
      <c r="A15" s="31" t="s">
        <v>29</v>
      </c>
      <c r="B15" s="296">
        <v>1</v>
      </c>
      <c r="C15" s="297"/>
      <c r="D15" s="298"/>
      <c r="E15" s="32" t="s">
        <v>14</v>
      </c>
      <c r="F15" s="53">
        <v>1</v>
      </c>
      <c r="G15" s="32" t="s">
        <v>19</v>
      </c>
      <c r="H15" s="299"/>
      <c r="I15" s="300"/>
      <c r="J15" s="301"/>
      <c r="P15" s="4"/>
      <c r="Q15" s="4"/>
      <c r="R15" s="4"/>
    </row>
    <row r="16" spans="1:18" ht="13.5" thickBot="1" x14ac:dyDescent="0.25">
      <c r="A16" s="221"/>
      <c r="B16" s="222"/>
      <c r="C16" s="222"/>
      <c r="D16" s="222"/>
      <c r="E16" s="222"/>
      <c r="F16" s="222"/>
      <c r="G16" s="222"/>
      <c r="H16" s="222"/>
      <c r="I16" s="222"/>
      <c r="J16" s="223"/>
    </row>
    <row r="17" spans="1:13" ht="13.5" thickBot="1" x14ac:dyDescent="0.25">
      <c r="A17" s="283"/>
      <c r="B17" s="284"/>
      <c r="C17" s="284"/>
      <c r="D17" s="284"/>
      <c r="E17" s="284"/>
      <c r="F17" s="284"/>
      <c r="G17" s="284"/>
      <c r="H17" s="284"/>
      <c r="I17" s="284"/>
      <c r="J17" s="285"/>
      <c r="K17" s="3"/>
      <c r="L17" s="3"/>
    </row>
    <row r="18" spans="1:13" ht="12.75" customHeight="1" x14ac:dyDescent="0.2">
      <c r="A18" s="200"/>
      <c r="B18" s="202" t="s">
        <v>72</v>
      </c>
      <c r="C18" s="202"/>
      <c r="D18" s="202"/>
      <c r="E18" s="204" t="s">
        <v>53</v>
      </c>
      <c r="F18" s="205"/>
      <c r="G18" s="205"/>
      <c r="H18" s="206"/>
      <c r="I18" s="23" t="s">
        <v>35</v>
      </c>
      <c r="J18" s="27" t="s">
        <v>54</v>
      </c>
      <c r="K18" s="3"/>
      <c r="L18" s="3"/>
      <c r="M18" s="3"/>
    </row>
    <row r="19" spans="1:13" ht="12.75" customHeight="1" x14ac:dyDescent="0.2">
      <c r="A19" s="201"/>
      <c r="B19" s="203"/>
      <c r="C19" s="203"/>
      <c r="D19" s="203"/>
      <c r="E19" s="207"/>
      <c r="F19" s="208"/>
      <c r="G19" s="208"/>
      <c r="H19" s="209"/>
      <c r="I19" s="24" t="s">
        <v>36</v>
      </c>
      <c r="J19" s="28" t="s">
        <v>51</v>
      </c>
      <c r="K19" s="3"/>
      <c r="L19" s="3"/>
      <c r="M19" s="3"/>
    </row>
    <row r="20" spans="1:13" ht="12.75" customHeight="1" x14ac:dyDescent="0.2">
      <c r="A20" s="201"/>
      <c r="B20" s="203"/>
      <c r="C20" s="203"/>
      <c r="D20" s="203"/>
      <c r="E20" s="207"/>
      <c r="F20" s="208"/>
      <c r="G20" s="208"/>
      <c r="H20" s="209"/>
      <c r="I20" s="24" t="s">
        <v>37</v>
      </c>
      <c r="J20" s="50" t="s">
        <v>67</v>
      </c>
      <c r="K20" s="3"/>
      <c r="L20" s="3"/>
      <c r="M20" s="3"/>
    </row>
    <row r="21" spans="1:13" ht="25.5" customHeight="1" x14ac:dyDescent="0.2">
      <c r="A21" s="201"/>
      <c r="B21" s="203"/>
      <c r="C21" s="203"/>
      <c r="D21" s="203"/>
      <c r="E21" s="207"/>
      <c r="F21" s="208"/>
      <c r="G21" s="208"/>
      <c r="H21" s="209"/>
      <c r="I21" s="25" t="s">
        <v>38</v>
      </c>
      <c r="J21" s="51">
        <v>41229</v>
      </c>
      <c r="K21" s="3"/>
      <c r="L21" s="3"/>
      <c r="M21" s="3"/>
    </row>
    <row r="22" spans="1:13" ht="13.5" thickBot="1" x14ac:dyDescent="0.25">
      <c r="A22" s="286" t="s">
        <v>39</v>
      </c>
      <c r="B22" s="287"/>
      <c r="C22" s="287"/>
      <c r="D22" s="287"/>
      <c r="E22" s="287"/>
      <c r="F22" s="287"/>
      <c r="G22" s="287"/>
      <c r="H22" s="287"/>
      <c r="I22" s="287"/>
      <c r="J22" s="288"/>
    </row>
    <row r="23" spans="1:13" ht="25.5" x14ac:dyDescent="0.2">
      <c r="A23" s="39" t="s">
        <v>15</v>
      </c>
      <c r="B23" s="101" t="s">
        <v>14</v>
      </c>
      <c r="C23" s="101" t="s">
        <v>21</v>
      </c>
      <c r="D23" s="96" t="s">
        <v>23</v>
      </c>
      <c r="E23" s="96" t="s">
        <v>24</v>
      </c>
      <c r="F23" s="252" t="s">
        <v>25</v>
      </c>
      <c r="G23" s="253"/>
      <c r="H23" s="96" t="s">
        <v>26</v>
      </c>
      <c r="I23" s="96" t="s">
        <v>16</v>
      </c>
      <c r="J23" s="102" t="s">
        <v>27</v>
      </c>
    </row>
    <row r="24" spans="1:13" s="8" customFormat="1" ht="201" customHeight="1" thickBot="1" x14ac:dyDescent="0.25">
      <c r="A24" s="92" t="s">
        <v>150</v>
      </c>
      <c r="B24" s="43">
        <f>+F15</f>
        <v>1</v>
      </c>
      <c r="C24" s="43">
        <v>3013</v>
      </c>
      <c r="D24" s="44">
        <v>1</v>
      </c>
      <c r="E24" s="95" t="s">
        <v>139</v>
      </c>
      <c r="F24" s="281" t="s">
        <v>140</v>
      </c>
      <c r="G24" s="282"/>
      <c r="H24" s="41" t="s">
        <v>74</v>
      </c>
      <c r="I24" s="42">
        <v>43829</v>
      </c>
      <c r="J24" s="103"/>
    </row>
    <row r="29" spans="1:13" x14ac:dyDescent="0.2">
      <c r="I29" s="26"/>
    </row>
    <row r="53" spans="2:2" x14ac:dyDescent="0.2">
      <c r="B53" s="26"/>
    </row>
    <row r="54" spans="2:2" x14ac:dyDescent="0.2">
      <c r="B54" s="26"/>
    </row>
    <row r="55" spans="2:2" x14ac:dyDescent="0.2">
      <c r="B55" s="26"/>
    </row>
  </sheetData>
  <mergeCells count="30">
    <mergeCell ref="B12:F12"/>
    <mergeCell ref="H12:J12"/>
    <mergeCell ref="A1:J1"/>
    <mergeCell ref="A2:A5"/>
    <mergeCell ref="B2:D5"/>
    <mergeCell ref="E2:H5"/>
    <mergeCell ref="A6:J6"/>
    <mergeCell ref="A7:A8"/>
    <mergeCell ref="B7:D8"/>
    <mergeCell ref="E7:E8"/>
    <mergeCell ref="F7:H8"/>
    <mergeCell ref="A9:J9"/>
    <mergeCell ref="B10:F10"/>
    <mergeCell ref="H10:J10"/>
    <mergeCell ref="B11:F11"/>
    <mergeCell ref="H11:J11"/>
    <mergeCell ref="B13:F13"/>
    <mergeCell ref="H13:J13"/>
    <mergeCell ref="B14:F14"/>
    <mergeCell ref="H14:J14"/>
    <mergeCell ref="B15:D15"/>
    <mergeCell ref="H15:J15"/>
    <mergeCell ref="F23:G23"/>
    <mergeCell ref="F24:G24"/>
    <mergeCell ref="A16:J16"/>
    <mergeCell ref="A17:J17"/>
    <mergeCell ref="A18:A21"/>
    <mergeCell ref="B18:D21"/>
    <mergeCell ref="E18:H21"/>
    <mergeCell ref="A22:J22"/>
  </mergeCells>
  <dataValidations count="5">
    <dataValidation type="list" allowBlank="1" showInputMessage="1" showErrorMessage="1" sqref="WVR983054:WVR983064 WLV983054:WLV983064 WBZ983054:WBZ983064 VSD983054:VSD983064 VIH983054:VIH983064 UYL983054:UYL983064 UOP983054:UOP983064 UET983054:UET983064 TUX983054:TUX983064 TLB983054:TLB983064 TBF983054:TBF983064 SRJ983054:SRJ983064 SHN983054:SHN983064 RXR983054:RXR983064 RNV983054:RNV983064 RDZ983054:RDZ983064 QUD983054:QUD983064 QKH983054:QKH983064 QAL983054:QAL983064 PQP983054:PQP983064 PGT983054:PGT983064 OWX983054:OWX983064 ONB983054:ONB983064 ODF983054:ODF983064 NTJ983054:NTJ983064 NJN983054:NJN983064 MZR983054:MZR983064 MPV983054:MPV983064 MFZ983054:MFZ983064 LWD983054:LWD983064 LMH983054:LMH983064 LCL983054:LCL983064 KSP983054:KSP983064 KIT983054:KIT983064 JYX983054:JYX983064 JPB983054:JPB983064 JFF983054:JFF983064 IVJ983054:IVJ983064 ILN983054:ILN983064 IBR983054:IBR983064 HRV983054:HRV983064 HHZ983054:HHZ983064 GYD983054:GYD983064 GOH983054:GOH983064 GEL983054:GEL983064 FUP983054:FUP983064 FKT983054:FKT983064 FAX983054:FAX983064 ERB983054:ERB983064 EHF983054:EHF983064 DXJ983054:DXJ983064 DNN983054:DNN983064 DDR983054:DDR983064 CTV983054:CTV983064 CJZ983054:CJZ983064 CAD983054:CAD983064 BQH983054:BQH983064 BGL983054:BGL983064 AWP983054:AWP983064 AMT983054:AMT983064 ACX983054:ACX983064 TB983054:TB983064 JF983054:JF983064 J983054:J983064 WVR917518:WVR917528 WLV917518:WLV917528 WBZ917518:WBZ917528 VSD917518:VSD917528 VIH917518:VIH917528 UYL917518:UYL917528 UOP917518:UOP917528 UET917518:UET917528 TUX917518:TUX917528 TLB917518:TLB917528 TBF917518:TBF917528 SRJ917518:SRJ917528 SHN917518:SHN917528 RXR917518:RXR917528 RNV917518:RNV917528 RDZ917518:RDZ917528 QUD917518:QUD917528 QKH917518:QKH917528 QAL917518:QAL917528 PQP917518:PQP917528 PGT917518:PGT917528 OWX917518:OWX917528 ONB917518:ONB917528 ODF917518:ODF917528 NTJ917518:NTJ917528 NJN917518:NJN917528 MZR917518:MZR917528 MPV917518:MPV917528 MFZ917518:MFZ917528 LWD917518:LWD917528 LMH917518:LMH917528 LCL917518:LCL917528 KSP917518:KSP917528 KIT917518:KIT917528 JYX917518:JYX917528 JPB917518:JPB917528 JFF917518:JFF917528 IVJ917518:IVJ917528 ILN917518:ILN917528 IBR917518:IBR917528 HRV917518:HRV917528 HHZ917518:HHZ917528 GYD917518:GYD917528 GOH917518:GOH917528 GEL917518:GEL917528 FUP917518:FUP917528 FKT917518:FKT917528 FAX917518:FAX917528 ERB917518:ERB917528 EHF917518:EHF917528 DXJ917518:DXJ917528 DNN917518:DNN917528 DDR917518:DDR917528 CTV917518:CTV917528 CJZ917518:CJZ917528 CAD917518:CAD917528 BQH917518:BQH917528 BGL917518:BGL917528 AWP917518:AWP917528 AMT917518:AMT917528 ACX917518:ACX917528 TB917518:TB917528 JF917518:JF917528 J917518:J917528 WVR851982:WVR851992 WLV851982:WLV851992 WBZ851982:WBZ851992 VSD851982:VSD851992 VIH851982:VIH851992 UYL851982:UYL851992 UOP851982:UOP851992 UET851982:UET851992 TUX851982:TUX851992 TLB851982:TLB851992 TBF851982:TBF851992 SRJ851982:SRJ851992 SHN851982:SHN851992 RXR851982:RXR851992 RNV851982:RNV851992 RDZ851982:RDZ851992 QUD851982:QUD851992 QKH851982:QKH851992 QAL851982:QAL851992 PQP851982:PQP851992 PGT851982:PGT851992 OWX851982:OWX851992 ONB851982:ONB851992 ODF851982:ODF851992 NTJ851982:NTJ851992 NJN851982:NJN851992 MZR851982:MZR851992 MPV851982:MPV851992 MFZ851982:MFZ851992 LWD851982:LWD851992 LMH851982:LMH851992 LCL851982:LCL851992 KSP851982:KSP851992 KIT851982:KIT851992 JYX851982:JYX851992 JPB851982:JPB851992 JFF851982:JFF851992 IVJ851982:IVJ851992 ILN851982:ILN851992 IBR851982:IBR851992 HRV851982:HRV851992 HHZ851982:HHZ851992 GYD851982:GYD851992 GOH851982:GOH851992 GEL851982:GEL851992 FUP851982:FUP851992 FKT851982:FKT851992 FAX851982:FAX851992 ERB851982:ERB851992 EHF851982:EHF851992 DXJ851982:DXJ851992 DNN851982:DNN851992 DDR851982:DDR851992 CTV851982:CTV851992 CJZ851982:CJZ851992 CAD851982:CAD851992 BQH851982:BQH851992 BGL851982:BGL851992 AWP851982:AWP851992 AMT851982:AMT851992 ACX851982:ACX851992 TB851982:TB851992 JF851982:JF851992 J851982:J851992 WVR786446:WVR786456 WLV786446:WLV786456 WBZ786446:WBZ786456 VSD786446:VSD786456 VIH786446:VIH786456 UYL786446:UYL786456 UOP786446:UOP786456 UET786446:UET786456 TUX786446:TUX786456 TLB786446:TLB786456 TBF786446:TBF786456 SRJ786446:SRJ786456 SHN786446:SHN786456 RXR786446:RXR786456 RNV786446:RNV786456 RDZ786446:RDZ786456 QUD786446:QUD786456 QKH786446:QKH786456 QAL786446:QAL786456 PQP786446:PQP786456 PGT786446:PGT786456 OWX786446:OWX786456 ONB786446:ONB786456 ODF786446:ODF786456 NTJ786446:NTJ786456 NJN786446:NJN786456 MZR786446:MZR786456 MPV786446:MPV786456 MFZ786446:MFZ786456 LWD786446:LWD786456 LMH786446:LMH786456 LCL786446:LCL786456 KSP786446:KSP786456 KIT786446:KIT786456 JYX786446:JYX786456 JPB786446:JPB786456 JFF786446:JFF786456 IVJ786446:IVJ786456 ILN786446:ILN786456 IBR786446:IBR786456 HRV786446:HRV786456 HHZ786446:HHZ786456 GYD786446:GYD786456 GOH786446:GOH786456 GEL786446:GEL786456 FUP786446:FUP786456 FKT786446:FKT786456 FAX786446:FAX786456 ERB786446:ERB786456 EHF786446:EHF786456 DXJ786446:DXJ786456 DNN786446:DNN786456 DDR786446:DDR786456 CTV786446:CTV786456 CJZ786446:CJZ786456 CAD786446:CAD786456 BQH786446:BQH786456 BGL786446:BGL786456 AWP786446:AWP786456 AMT786446:AMT786456 ACX786446:ACX786456 TB786446:TB786456 JF786446:JF786456 J786446:J786456 WVR720910:WVR720920 WLV720910:WLV720920 WBZ720910:WBZ720920 VSD720910:VSD720920 VIH720910:VIH720920 UYL720910:UYL720920 UOP720910:UOP720920 UET720910:UET720920 TUX720910:TUX720920 TLB720910:TLB720920 TBF720910:TBF720920 SRJ720910:SRJ720920 SHN720910:SHN720920 RXR720910:RXR720920 RNV720910:RNV720920 RDZ720910:RDZ720920 QUD720910:QUD720920 QKH720910:QKH720920 QAL720910:QAL720920 PQP720910:PQP720920 PGT720910:PGT720920 OWX720910:OWX720920 ONB720910:ONB720920 ODF720910:ODF720920 NTJ720910:NTJ720920 NJN720910:NJN720920 MZR720910:MZR720920 MPV720910:MPV720920 MFZ720910:MFZ720920 LWD720910:LWD720920 LMH720910:LMH720920 LCL720910:LCL720920 KSP720910:KSP720920 KIT720910:KIT720920 JYX720910:JYX720920 JPB720910:JPB720920 JFF720910:JFF720920 IVJ720910:IVJ720920 ILN720910:ILN720920 IBR720910:IBR720920 HRV720910:HRV720920 HHZ720910:HHZ720920 GYD720910:GYD720920 GOH720910:GOH720920 GEL720910:GEL720920 FUP720910:FUP720920 FKT720910:FKT720920 FAX720910:FAX720920 ERB720910:ERB720920 EHF720910:EHF720920 DXJ720910:DXJ720920 DNN720910:DNN720920 DDR720910:DDR720920 CTV720910:CTV720920 CJZ720910:CJZ720920 CAD720910:CAD720920 BQH720910:BQH720920 BGL720910:BGL720920 AWP720910:AWP720920 AMT720910:AMT720920 ACX720910:ACX720920 TB720910:TB720920 JF720910:JF720920 J720910:J720920 WVR655374:WVR655384 WLV655374:WLV655384 WBZ655374:WBZ655384 VSD655374:VSD655384 VIH655374:VIH655384 UYL655374:UYL655384 UOP655374:UOP655384 UET655374:UET655384 TUX655374:TUX655384 TLB655374:TLB655384 TBF655374:TBF655384 SRJ655374:SRJ655384 SHN655374:SHN655384 RXR655374:RXR655384 RNV655374:RNV655384 RDZ655374:RDZ655384 QUD655374:QUD655384 QKH655374:QKH655384 QAL655374:QAL655384 PQP655374:PQP655384 PGT655374:PGT655384 OWX655374:OWX655384 ONB655374:ONB655384 ODF655374:ODF655384 NTJ655374:NTJ655384 NJN655374:NJN655384 MZR655374:MZR655384 MPV655374:MPV655384 MFZ655374:MFZ655384 LWD655374:LWD655384 LMH655374:LMH655384 LCL655374:LCL655384 KSP655374:KSP655384 KIT655374:KIT655384 JYX655374:JYX655384 JPB655374:JPB655384 JFF655374:JFF655384 IVJ655374:IVJ655384 ILN655374:ILN655384 IBR655374:IBR655384 HRV655374:HRV655384 HHZ655374:HHZ655384 GYD655374:GYD655384 GOH655374:GOH655384 GEL655374:GEL655384 FUP655374:FUP655384 FKT655374:FKT655384 FAX655374:FAX655384 ERB655374:ERB655384 EHF655374:EHF655384 DXJ655374:DXJ655384 DNN655374:DNN655384 DDR655374:DDR655384 CTV655374:CTV655384 CJZ655374:CJZ655384 CAD655374:CAD655384 BQH655374:BQH655384 BGL655374:BGL655384 AWP655374:AWP655384 AMT655374:AMT655384 ACX655374:ACX655384 TB655374:TB655384 JF655374:JF655384 J655374:J655384 WVR589838:WVR589848 WLV589838:WLV589848 WBZ589838:WBZ589848 VSD589838:VSD589848 VIH589838:VIH589848 UYL589838:UYL589848 UOP589838:UOP589848 UET589838:UET589848 TUX589838:TUX589848 TLB589838:TLB589848 TBF589838:TBF589848 SRJ589838:SRJ589848 SHN589838:SHN589848 RXR589838:RXR589848 RNV589838:RNV589848 RDZ589838:RDZ589848 QUD589838:QUD589848 QKH589838:QKH589848 QAL589838:QAL589848 PQP589838:PQP589848 PGT589838:PGT589848 OWX589838:OWX589848 ONB589838:ONB589848 ODF589838:ODF589848 NTJ589838:NTJ589848 NJN589838:NJN589848 MZR589838:MZR589848 MPV589838:MPV589848 MFZ589838:MFZ589848 LWD589838:LWD589848 LMH589838:LMH589848 LCL589838:LCL589848 KSP589838:KSP589848 KIT589838:KIT589848 JYX589838:JYX589848 JPB589838:JPB589848 JFF589838:JFF589848 IVJ589838:IVJ589848 ILN589838:ILN589848 IBR589838:IBR589848 HRV589838:HRV589848 HHZ589838:HHZ589848 GYD589838:GYD589848 GOH589838:GOH589848 GEL589838:GEL589848 FUP589838:FUP589848 FKT589838:FKT589848 FAX589838:FAX589848 ERB589838:ERB589848 EHF589838:EHF589848 DXJ589838:DXJ589848 DNN589838:DNN589848 DDR589838:DDR589848 CTV589838:CTV589848 CJZ589838:CJZ589848 CAD589838:CAD589848 BQH589838:BQH589848 BGL589838:BGL589848 AWP589838:AWP589848 AMT589838:AMT589848 ACX589838:ACX589848 TB589838:TB589848 JF589838:JF589848 J589838:J589848 WVR524302:WVR524312 WLV524302:WLV524312 WBZ524302:WBZ524312 VSD524302:VSD524312 VIH524302:VIH524312 UYL524302:UYL524312 UOP524302:UOP524312 UET524302:UET524312 TUX524302:TUX524312 TLB524302:TLB524312 TBF524302:TBF524312 SRJ524302:SRJ524312 SHN524302:SHN524312 RXR524302:RXR524312 RNV524302:RNV524312 RDZ524302:RDZ524312 QUD524302:QUD524312 QKH524302:QKH524312 QAL524302:QAL524312 PQP524302:PQP524312 PGT524302:PGT524312 OWX524302:OWX524312 ONB524302:ONB524312 ODF524302:ODF524312 NTJ524302:NTJ524312 NJN524302:NJN524312 MZR524302:MZR524312 MPV524302:MPV524312 MFZ524302:MFZ524312 LWD524302:LWD524312 LMH524302:LMH524312 LCL524302:LCL524312 KSP524302:KSP524312 KIT524302:KIT524312 JYX524302:JYX524312 JPB524302:JPB524312 JFF524302:JFF524312 IVJ524302:IVJ524312 ILN524302:ILN524312 IBR524302:IBR524312 HRV524302:HRV524312 HHZ524302:HHZ524312 GYD524302:GYD524312 GOH524302:GOH524312 GEL524302:GEL524312 FUP524302:FUP524312 FKT524302:FKT524312 FAX524302:FAX524312 ERB524302:ERB524312 EHF524302:EHF524312 DXJ524302:DXJ524312 DNN524302:DNN524312 DDR524302:DDR524312 CTV524302:CTV524312 CJZ524302:CJZ524312 CAD524302:CAD524312 BQH524302:BQH524312 BGL524302:BGL524312 AWP524302:AWP524312 AMT524302:AMT524312 ACX524302:ACX524312 TB524302:TB524312 JF524302:JF524312 J524302:J524312 WVR458766:WVR458776 WLV458766:WLV458776 WBZ458766:WBZ458776 VSD458766:VSD458776 VIH458766:VIH458776 UYL458766:UYL458776 UOP458766:UOP458776 UET458766:UET458776 TUX458766:TUX458776 TLB458766:TLB458776 TBF458766:TBF458776 SRJ458766:SRJ458776 SHN458766:SHN458776 RXR458766:RXR458776 RNV458766:RNV458776 RDZ458766:RDZ458776 QUD458766:QUD458776 QKH458766:QKH458776 QAL458766:QAL458776 PQP458766:PQP458776 PGT458766:PGT458776 OWX458766:OWX458776 ONB458766:ONB458776 ODF458766:ODF458776 NTJ458766:NTJ458776 NJN458766:NJN458776 MZR458766:MZR458776 MPV458766:MPV458776 MFZ458766:MFZ458776 LWD458766:LWD458776 LMH458766:LMH458776 LCL458766:LCL458776 KSP458766:KSP458776 KIT458766:KIT458776 JYX458766:JYX458776 JPB458766:JPB458776 JFF458766:JFF458776 IVJ458766:IVJ458776 ILN458766:ILN458776 IBR458766:IBR458776 HRV458766:HRV458776 HHZ458766:HHZ458776 GYD458766:GYD458776 GOH458766:GOH458776 GEL458766:GEL458776 FUP458766:FUP458776 FKT458766:FKT458776 FAX458766:FAX458776 ERB458766:ERB458776 EHF458766:EHF458776 DXJ458766:DXJ458776 DNN458766:DNN458776 DDR458766:DDR458776 CTV458766:CTV458776 CJZ458766:CJZ458776 CAD458766:CAD458776 BQH458766:BQH458776 BGL458766:BGL458776 AWP458766:AWP458776 AMT458766:AMT458776 ACX458766:ACX458776 TB458766:TB458776 JF458766:JF458776 J458766:J458776 WVR393230:WVR393240 WLV393230:WLV393240 WBZ393230:WBZ393240 VSD393230:VSD393240 VIH393230:VIH393240 UYL393230:UYL393240 UOP393230:UOP393240 UET393230:UET393240 TUX393230:TUX393240 TLB393230:TLB393240 TBF393230:TBF393240 SRJ393230:SRJ393240 SHN393230:SHN393240 RXR393230:RXR393240 RNV393230:RNV393240 RDZ393230:RDZ393240 QUD393230:QUD393240 QKH393230:QKH393240 QAL393230:QAL393240 PQP393230:PQP393240 PGT393230:PGT393240 OWX393230:OWX393240 ONB393230:ONB393240 ODF393230:ODF393240 NTJ393230:NTJ393240 NJN393230:NJN393240 MZR393230:MZR393240 MPV393230:MPV393240 MFZ393230:MFZ393240 LWD393230:LWD393240 LMH393230:LMH393240 LCL393230:LCL393240 KSP393230:KSP393240 KIT393230:KIT393240 JYX393230:JYX393240 JPB393230:JPB393240 JFF393230:JFF393240 IVJ393230:IVJ393240 ILN393230:ILN393240 IBR393230:IBR393240 HRV393230:HRV393240 HHZ393230:HHZ393240 GYD393230:GYD393240 GOH393230:GOH393240 GEL393230:GEL393240 FUP393230:FUP393240 FKT393230:FKT393240 FAX393230:FAX393240 ERB393230:ERB393240 EHF393230:EHF393240 DXJ393230:DXJ393240 DNN393230:DNN393240 DDR393230:DDR393240 CTV393230:CTV393240 CJZ393230:CJZ393240 CAD393230:CAD393240 BQH393230:BQH393240 BGL393230:BGL393240 AWP393230:AWP393240 AMT393230:AMT393240 ACX393230:ACX393240 TB393230:TB393240 JF393230:JF393240 J393230:J393240 WVR327694:WVR327704 WLV327694:WLV327704 WBZ327694:WBZ327704 VSD327694:VSD327704 VIH327694:VIH327704 UYL327694:UYL327704 UOP327694:UOP327704 UET327694:UET327704 TUX327694:TUX327704 TLB327694:TLB327704 TBF327694:TBF327704 SRJ327694:SRJ327704 SHN327694:SHN327704 RXR327694:RXR327704 RNV327694:RNV327704 RDZ327694:RDZ327704 QUD327694:QUD327704 QKH327694:QKH327704 QAL327694:QAL327704 PQP327694:PQP327704 PGT327694:PGT327704 OWX327694:OWX327704 ONB327694:ONB327704 ODF327694:ODF327704 NTJ327694:NTJ327704 NJN327694:NJN327704 MZR327694:MZR327704 MPV327694:MPV327704 MFZ327694:MFZ327704 LWD327694:LWD327704 LMH327694:LMH327704 LCL327694:LCL327704 KSP327694:KSP327704 KIT327694:KIT327704 JYX327694:JYX327704 JPB327694:JPB327704 JFF327694:JFF327704 IVJ327694:IVJ327704 ILN327694:ILN327704 IBR327694:IBR327704 HRV327694:HRV327704 HHZ327694:HHZ327704 GYD327694:GYD327704 GOH327694:GOH327704 GEL327694:GEL327704 FUP327694:FUP327704 FKT327694:FKT327704 FAX327694:FAX327704 ERB327694:ERB327704 EHF327694:EHF327704 DXJ327694:DXJ327704 DNN327694:DNN327704 DDR327694:DDR327704 CTV327694:CTV327704 CJZ327694:CJZ327704 CAD327694:CAD327704 BQH327694:BQH327704 BGL327694:BGL327704 AWP327694:AWP327704 AMT327694:AMT327704 ACX327694:ACX327704 TB327694:TB327704 JF327694:JF327704 J327694:J327704 WVR262158:WVR262168 WLV262158:WLV262168 WBZ262158:WBZ262168 VSD262158:VSD262168 VIH262158:VIH262168 UYL262158:UYL262168 UOP262158:UOP262168 UET262158:UET262168 TUX262158:TUX262168 TLB262158:TLB262168 TBF262158:TBF262168 SRJ262158:SRJ262168 SHN262158:SHN262168 RXR262158:RXR262168 RNV262158:RNV262168 RDZ262158:RDZ262168 QUD262158:QUD262168 QKH262158:QKH262168 QAL262158:QAL262168 PQP262158:PQP262168 PGT262158:PGT262168 OWX262158:OWX262168 ONB262158:ONB262168 ODF262158:ODF262168 NTJ262158:NTJ262168 NJN262158:NJN262168 MZR262158:MZR262168 MPV262158:MPV262168 MFZ262158:MFZ262168 LWD262158:LWD262168 LMH262158:LMH262168 LCL262158:LCL262168 KSP262158:KSP262168 KIT262158:KIT262168 JYX262158:JYX262168 JPB262158:JPB262168 JFF262158:JFF262168 IVJ262158:IVJ262168 ILN262158:ILN262168 IBR262158:IBR262168 HRV262158:HRV262168 HHZ262158:HHZ262168 GYD262158:GYD262168 GOH262158:GOH262168 GEL262158:GEL262168 FUP262158:FUP262168 FKT262158:FKT262168 FAX262158:FAX262168 ERB262158:ERB262168 EHF262158:EHF262168 DXJ262158:DXJ262168 DNN262158:DNN262168 DDR262158:DDR262168 CTV262158:CTV262168 CJZ262158:CJZ262168 CAD262158:CAD262168 BQH262158:BQH262168 BGL262158:BGL262168 AWP262158:AWP262168 AMT262158:AMT262168 ACX262158:ACX262168 TB262158:TB262168 JF262158:JF262168 J262158:J262168 WVR196622:WVR196632 WLV196622:WLV196632 WBZ196622:WBZ196632 VSD196622:VSD196632 VIH196622:VIH196632 UYL196622:UYL196632 UOP196622:UOP196632 UET196622:UET196632 TUX196622:TUX196632 TLB196622:TLB196632 TBF196622:TBF196632 SRJ196622:SRJ196632 SHN196622:SHN196632 RXR196622:RXR196632 RNV196622:RNV196632 RDZ196622:RDZ196632 QUD196622:QUD196632 QKH196622:QKH196632 QAL196622:QAL196632 PQP196622:PQP196632 PGT196622:PGT196632 OWX196622:OWX196632 ONB196622:ONB196632 ODF196622:ODF196632 NTJ196622:NTJ196632 NJN196622:NJN196632 MZR196622:MZR196632 MPV196622:MPV196632 MFZ196622:MFZ196632 LWD196622:LWD196632 LMH196622:LMH196632 LCL196622:LCL196632 KSP196622:KSP196632 KIT196622:KIT196632 JYX196622:JYX196632 JPB196622:JPB196632 JFF196622:JFF196632 IVJ196622:IVJ196632 ILN196622:ILN196632 IBR196622:IBR196632 HRV196622:HRV196632 HHZ196622:HHZ196632 GYD196622:GYD196632 GOH196622:GOH196632 GEL196622:GEL196632 FUP196622:FUP196632 FKT196622:FKT196632 FAX196622:FAX196632 ERB196622:ERB196632 EHF196622:EHF196632 DXJ196622:DXJ196632 DNN196622:DNN196632 DDR196622:DDR196632 CTV196622:CTV196632 CJZ196622:CJZ196632 CAD196622:CAD196632 BQH196622:BQH196632 BGL196622:BGL196632 AWP196622:AWP196632 AMT196622:AMT196632 ACX196622:ACX196632 TB196622:TB196632 JF196622:JF196632 J196622:J196632 WVR131086:WVR131096 WLV131086:WLV131096 WBZ131086:WBZ131096 VSD131086:VSD131096 VIH131086:VIH131096 UYL131086:UYL131096 UOP131086:UOP131096 UET131086:UET131096 TUX131086:TUX131096 TLB131086:TLB131096 TBF131086:TBF131096 SRJ131086:SRJ131096 SHN131086:SHN131096 RXR131086:RXR131096 RNV131086:RNV131096 RDZ131086:RDZ131096 QUD131086:QUD131096 QKH131086:QKH131096 QAL131086:QAL131096 PQP131086:PQP131096 PGT131086:PGT131096 OWX131086:OWX131096 ONB131086:ONB131096 ODF131086:ODF131096 NTJ131086:NTJ131096 NJN131086:NJN131096 MZR131086:MZR131096 MPV131086:MPV131096 MFZ131086:MFZ131096 LWD131086:LWD131096 LMH131086:LMH131096 LCL131086:LCL131096 KSP131086:KSP131096 KIT131086:KIT131096 JYX131086:JYX131096 JPB131086:JPB131096 JFF131086:JFF131096 IVJ131086:IVJ131096 ILN131086:ILN131096 IBR131086:IBR131096 HRV131086:HRV131096 HHZ131086:HHZ131096 GYD131086:GYD131096 GOH131086:GOH131096 GEL131086:GEL131096 FUP131086:FUP131096 FKT131086:FKT131096 FAX131086:FAX131096 ERB131086:ERB131096 EHF131086:EHF131096 DXJ131086:DXJ131096 DNN131086:DNN131096 DDR131086:DDR131096 CTV131086:CTV131096 CJZ131086:CJZ131096 CAD131086:CAD131096 BQH131086:BQH131096 BGL131086:BGL131096 AWP131086:AWP131096 AMT131086:AMT131096 ACX131086:ACX131096 TB131086:TB131096 JF131086:JF131096 J131086:J131096 WVR65550:WVR65560 WLV65550:WLV65560 WBZ65550:WBZ65560 VSD65550:VSD65560 VIH65550:VIH65560 UYL65550:UYL65560 UOP65550:UOP65560 UET65550:UET65560 TUX65550:TUX65560 TLB65550:TLB65560 TBF65550:TBF65560 SRJ65550:SRJ65560 SHN65550:SHN65560 RXR65550:RXR65560 RNV65550:RNV65560 RDZ65550:RDZ65560 QUD65550:QUD65560 QKH65550:QKH65560 QAL65550:QAL65560 PQP65550:PQP65560 PGT65550:PGT65560 OWX65550:OWX65560 ONB65550:ONB65560 ODF65550:ODF65560 NTJ65550:NTJ65560 NJN65550:NJN65560 MZR65550:MZR65560 MPV65550:MPV65560 MFZ65550:MFZ65560 LWD65550:LWD65560 LMH65550:LMH65560 LCL65550:LCL65560 KSP65550:KSP65560 KIT65550:KIT65560 JYX65550:JYX65560 JPB65550:JPB65560 JFF65550:JFF65560 IVJ65550:IVJ65560 ILN65550:ILN65560 IBR65550:IBR65560 HRV65550:HRV65560 HHZ65550:HHZ65560 GYD65550:GYD65560 GOH65550:GOH65560 GEL65550:GEL65560 FUP65550:FUP65560 FKT65550:FKT65560 FAX65550:FAX65560 ERB65550:ERB65560 EHF65550:EHF65560 DXJ65550:DXJ65560 DNN65550:DNN65560 DDR65550:DDR65560 CTV65550:CTV65560 CJZ65550:CJZ65560 CAD65550:CAD65560 BQH65550:BQH65560 BGL65550:BGL65560 AWP65550:AWP65560 AMT65550:AMT65560 ACX65550:ACX65560 TB65550:TB65560 JF65550:JF65560 J65550:J65560">
      <formula1>$B$53:$B$55</formula1>
    </dataValidation>
    <dataValidation type="list" allowBlank="1" showInputMessage="1" showErrorMessage="1" errorTitle="Seleccionar un valor de la lista" sqref="WVM983063:WVM983064 WLQ983063:WLQ983064 WBU983063:WBU983064 VRY983063:VRY983064 VIC983063:VIC983064 UYG983063:UYG983064 UOK983063:UOK983064 UEO983063:UEO983064 TUS983063:TUS983064 TKW983063:TKW983064 TBA983063:TBA983064 SRE983063:SRE983064 SHI983063:SHI983064 RXM983063:RXM983064 RNQ983063:RNQ983064 RDU983063:RDU983064 QTY983063:QTY983064 QKC983063:QKC983064 QAG983063:QAG983064 PQK983063:PQK983064 PGO983063:PGO983064 OWS983063:OWS983064 OMW983063:OMW983064 ODA983063:ODA983064 NTE983063:NTE983064 NJI983063:NJI983064 MZM983063:MZM983064 MPQ983063:MPQ983064 MFU983063:MFU983064 LVY983063:LVY983064 LMC983063:LMC983064 LCG983063:LCG983064 KSK983063:KSK983064 KIO983063:KIO983064 JYS983063:JYS983064 JOW983063:JOW983064 JFA983063:JFA983064 IVE983063:IVE983064 ILI983063:ILI983064 IBM983063:IBM983064 HRQ983063:HRQ983064 HHU983063:HHU983064 GXY983063:GXY983064 GOC983063:GOC983064 GEG983063:GEG983064 FUK983063:FUK983064 FKO983063:FKO983064 FAS983063:FAS983064 EQW983063:EQW983064 EHA983063:EHA983064 DXE983063:DXE983064 DNI983063:DNI983064 DDM983063:DDM983064 CTQ983063:CTQ983064 CJU983063:CJU983064 BZY983063:BZY983064 BQC983063:BQC983064 BGG983063:BGG983064 AWK983063:AWK983064 AMO983063:AMO983064 ACS983063:ACS983064 SW983063:SW983064 JA983063:JA983064 E983063:E983064 WVM917527:WVM917528 WLQ917527:WLQ917528 WBU917527:WBU917528 VRY917527:VRY917528 VIC917527:VIC917528 UYG917527:UYG917528 UOK917527:UOK917528 UEO917527:UEO917528 TUS917527:TUS917528 TKW917527:TKW917528 TBA917527:TBA917528 SRE917527:SRE917528 SHI917527:SHI917528 RXM917527:RXM917528 RNQ917527:RNQ917528 RDU917527:RDU917528 QTY917527:QTY917528 QKC917527:QKC917528 QAG917527:QAG917528 PQK917527:PQK917528 PGO917527:PGO917528 OWS917527:OWS917528 OMW917527:OMW917528 ODA917527:ODA917528 NTE917527:NTE917528 NJI917527:NJI917528 MZM917527:MZM917528 MPQ917527:MPQ917528 MFU917527:MFU917528 LVY917527:LVY917528 LMC917527:LMC917528 LCG917527:LCG917528 KSK917527:KSK917528 KIO917527:KIO917528 JYS917527:JYS917528 JOW917527:JOW917528 JFA917527:JFA917528 IVE917527:IVE917528 ILI917527:ILI917528 IBM917527:IBM917528 HRQ917527:HRQ917528 HHU917527:HHU917528 GXY917527:GXY917528 GOC917527:GOC917528 GEG917527:GEG917528 FUK917527:FUK917528 FKO917527:FKO917528 FAS917527:FAS917528 EQW917527:EQW917528 EHA917527:EHA917528 DXE917527:DXE917528 DNI917527:DNI917528 DDM917527:DDM917528 CTQ917527:CTQ917528 CJU917527:CJU917528 BZY917527:BZY917528 BQC917527:BQC917528 BGG917527:BGG917528 AWK917527:AWK917528 AMO917527:AMO917528 ACS917527:ACS917528 SW917527:SW917528 JA917527:JA917528 E917527:E917528 WVM851991:WVM851992 WLQ851991:WLQ851992 WBU851991:WBU851992 VRY851991:VRY851992 VIC851991:VIC851992 UYG851991:UYG851992 UOK851991:UOK851992 UEO851991:UEO851992 TUS851991:TUS851992 TKW851991:TKW851992 TBA851991:TBA851992 SRE851991:SRE851992 SHI851991:SHI851992 RXM851991:RXM851992 RNQ851991:RNQ851992 RDU851991:RDU851992 QTY851991:QTY851992 QKC851991:QKC851992 QAG851991:QAG851992 PQK851991:PQK851992 PGO851991:PGO851992 OWS851991:OWS851992 OMW851991:OMW851992 ODA851991:ODA851992 NTE851991:NTE851992 NJI851991:NJI851992 MZM851991:MZM851992 MPQ851991:MPQ851992 MFU851991:MFU851992 LVY851991:LVY851992 LMC851991:LMC851992 LCG851991:LCG851992 KSK851991:KSK851992 KIO851991:KIO851992 JYS851991:JYS851992 JOW851991:JOW851992 JFA851991:JFA851992 IVE851991:IVE851992 ILI851991:ILI851992 IBM851991:IBM851992 HRQ851991:HRQ851992 HHU851991:HHU851992 GXY851991:GXY851992 GOC851991:GOC851992 GEG851991:GEG851992 FUK851991:FUK851992 FKO851991:FKO851992 FAS851991:FAS851992 EQW851991:EQW851992 EHA851991:EHA851992 DXE851991:DXE851992 DNI851991:DNI851992 DDM851991:DDM851992 CTQ851991:CTQ851992 CJU851991:CJU851992 BZY851991:BZY851992 BQC851991:BQC851992 BGG851991:BGG851992 AWK851991:AWK851992 AMO851991:AMO851992 ACS851991:ACS851992 SW851991:SW851992 JA851991:JA851992 E851991:E851992 WVM786455:WVM786456 WLQ786455:WLQ786456 WBU786455:WBU786456 VRY786455:VRY786456 VIC786455:VIC786456 UYG786455:UYG786456 UOK786455:UOK786456 UEO786455:UEO786456 TUS786455:TUS786456 TKW786455:TKW786456 TBA786455:TBA786456 SRE786455:SRE786456 SHI786455:SHI786456 RXM786455:RXM786456 RNQ786455:RNQ786456 RDU786455:RDU786456 QTY786455:QTY786456 QKC786455:QKC786456 QAG786455:QAG786456 PQK786455:PQK786456 PGO786455:PGO786456 OWS786455:OWS786456 OMW786455:OMW786456 ODA786455:ODA786456 NTE786455:NTE786456 NJI786455:NJI786456 MZM786455:MZM786456 MPQ786455:MPQ786456 MFU786455:MFU786456 LVY786455:LVY786456 LMC786455:LMC786456 LCG786455:LCG786456 KSK786455:KSK786456 KIO786455:KIO786456 JYS786455:JYS786456 JOW786455:JOW786456 JFA786455:JFA786456 IVE786455:IVE786456 ILI786455:ILI786456 IBM786455:IBM786456 HRQ786455:HRQ786456 HHU786455:HHU786456 GXY786455:GXY786456 GOC786455:GOC786456 GEG786455:GEG786456 FUK786455:FUK786456 FKO786455:FKO786456 FAS786455:FAS786456 EQW786455:EQW786456 EHA786455:EHA786456 DXE786455:DXE786456 DNI786455:DNI786456 DDM786455:DDM786456 CTQ786455:CTQ786456 CJU786455:CJU786456 BZY786455:BZY786456 BQC786455:BQC786456 BGG786455:BGG786456 AWK786455:AWK786456 AMO786455:AMO786456 ACS786455:ACS786456 SW786455:SW786456 JA786455:JA786456 E786455:E786456 WVM720919:WVM720920 WLQ720919:WLQ720920 WBU720919:WBU720920 VRY720919:VRY720920 VIC720919:VIC720920 UYG720919:UYG720920 UOK720919:UOK720920 UEO720919:UEO720920 TUS720919:TUS720920 TKW720919:TKW720920 TBA720919:TBA720920 SRE720919:SRE720920 SHI720919:SHI720920 RXM720919:RXM720920 RNQ720919:RNQ720920 RDU720919:RDU720920 QTY720919:QTY720920 QKC720919:QKC720920 QAG720919:QAG720920 PQK720919:PQK720920 PGO720919:PGO720920 OWS720919:OWS720920 OMW720919:OMW720920 ODA720919:ODA720920 NTE720919:NTE720920 NJI720919:NJI720920 MZM720919:MZM720920 MPQ720919:MPQ720920 MFU720919:MFU720920 LVY720919:LVY720920 LMC720919:LMC720920 LCG720919:LCG720920 KSK720919:KSK720920 KIO720919:KIO720920 JYS720919:JYS720920 JOW720919:JOW720920 JFA720919:JFA720920 IVE720919:IVE720920 ILI720919:ILI720920 IBM720919:IBM720920 HRQ720919:HRQ720920 HHU720919:HHU720920 GXY720919:GXY720920 GOC720919:GOC720920 GEG720919:GEG720920 FUK720919:FUK720920 FKO720919:FKO720920 FAS720919:FAS720920 EQW720919:EQW720920 EHA720919:EHA720920 DXE720919:DXE720920 DNI720919:DNI720920 DDM720919:DDM720920 CTQ720919:CTQ720920 CJU720919:CJU720920 BZY720919:BZY720920 BQC720919:BQC720920 BGG720919:BGG720920 AWK720919:AWK720920 AMO720919:AMO720920 ACS720919:ACS720920 SW720919:SW720920 JA720919:JA720920 E720919:E720920 WVM655383:WVM655384 WLQ655383:WLQ655384 WBU655383:WBU655384 VRY655383:VRY655384 VIC655383:VIC655384 UYG655383:UYG655384 UOK655383:UOK655384 UEO655383:UEO655384 TUS655383:TUS655384 TKW655383:TKW655384 TBA655383:TBA655384 SRE655383:SRE655384 SHI655383:SHI655384 RXM655383:RXM655384 RNQ655383:RNQ655384 RDU655383:RDU655384 QTY655383:QTY655384 QKC655383:QKC655384 QAG655383:QAG655384 PQK655383:PQK655384 PGO655383:PGO655384 OWS655383:OWS655384 OMW655383:OMW655384 ODA655383:ODA655384 NTE655383:NTE655384 NJI655383:NJI655384 MZM655383:MZM655384 MPQ655383:MPQ655384 MFU655383:MFU655384 LVY655383:LVY655384 LMC655383:LMC655384 LCG655383:LCG655384 KSK655383:KSK655384 KIO655383:KIO655384 JYS655383:JYS655384 JOW655383:JOW655384 JFA655383:JFA655384 IVE655383:IVE655384 ILI655383:ILI655384 IBM655383:IBM655384 HRQ655383:HRQ655384 HHU655383:HHU655384 GXY655383:GXY655384 GOC655383:GOC655384 GEG655383:GEG655384 FUK655383:FUK655384 FKO655383:FKO655384 FAS655383:FAS655384 EQW655383:EQW655384 EHA655383:EHA655384 DXE655383:DXE655384 DNI655383:DNI655384 DDM655383:DDM655384 CTQ655383:CTQ655384 CJU655383:CJU655384 BZY655383:BZY655384 BQC655383:BQC655384 BGG655383:BGG655384 AWK655383:AWK655384 AMO655383:AMO655384 ACS655383:ACS655384 SW655383:SW655384 JA655383:JA655384 E655383:E655384 WVM589847:WVM589848 WLQ589847:WLQ589848 WBU589847:WBU589848 VRY589847:VRY589848 VIC589847:VIC589848 UYG589847:UYG589848 UOK589847:UOK589848 UEO589847:UEO589848 TUS589847:TUS589848 TKW589847:TKW589848 TBA589847:TBA589848 SRE589847:SRE589848 SHI589847:SHI589848 RXM589847:RXM589848 RNQ589847:RNQ589848 RDU589847:RDU589848 QTY589847:QTY589848 QKC589847:QKC589848 QAG589847:QAG589848 PQK589847:PQK589848 PGO589847:PGO589848 OWS589847:OWS589848 OMW589847:OMW589848 ODA589847:ODA589848 NTE589847:NTE589848 NJI589847:NJI589848 MZM589847:MZM589848 MPQ589847:MPQ589848 MFU589847:MFU589848 LVY589847:LVY589848 LMC589847:LMC589848 LCG589847:LCG589848 KSK589847:KSK589848 KIO589847:KIO589848 JYS589847:JYS589848 JOW589847:JOW589848 JFA589847:JFA589848 IVE589847:IVE589848 ILI589847:ILI589848 IBM589847:IBM589848 HRQ589847:HRQ589848 HHU589847:HHU589848 GXY589847:GXY589848 GOC589847:GOC589848 GEG589847:GEG589848 FUK589847:FUK589848 FKO589847:FKO589848 FAS589847:FAS589848 EQW589847:EQW589848 EHA589847:EHA589848 DXE589847:DXE589848 DNI589847:DNI589848 DDM589847:DDM589848 CTQ589847:CTQ589848 CJU589847:CJU589848 BZY589847:BZY589848 BQC589847:BQC589848 BGG589847:BGG589848 AWK589847:AWK589848 AMO589847:AMO589848 ACS589847:ACS589848 SW589847:SW589848 JA589847:JA589848 E589847:E589848 WVM524311:WVM524312 WLQ524311:WLQ524312 WBU524311:WBU524312 VRY524311:VRY524312 VIC524311:VIC524312 UYG524311:UYG524312 UOK524311:UOK524312 UEO524311:UEO524312 TUS524311:TUS524312 TKW524311:TKW524312 TBA524311:TBA524312 SRE524311:SRE524312 SHI524311:SHI524312 RXM524311:RXM524312 RNQ524311:RNQ524312 RDU524311:RDU524312 QTY524311:QTY524312 QKC524311:QKC524312 QAG524311:QAG524312 PQK524311:PQK524312 PGO524311:PGO524312 OWS524311:OWS524312 OMW524311:OMW524312 ODA524311:ODA524312 NTE524311:NTE524312 NJI524311:NJI524312 MZM524311:MZM524312 MPQ524311:MPQ524312 MFU524311:MFU524312 LVY524311:LVY524312 LMC524311:LMC524312 LCG524311:LCG524312 KSK524311:KSK524312 KIO524311:KIO524312 JYS524311:JYS524312 JOW524311:JOW524312 JFA524311:JFA524312 IVE524311:IVE524312 ILI524311:ILI524312 IBM524311:IBM524312 HRQ524311:HRQ524312 HHU524311:HHU524312 GXY524311:GXY524312 GOC524311:GOC524312 GEG524311:GEG524312 FUK524311:FUK524312 FKO524311:FKO524312 FAS524311:FAS524312 EQW524311:EQW524312 EHA524311:EHA524312 DXE524311:DXE524312 DNI524311:DNI524312 DDM524311:DDM524312 CTQ524311:CTQ524312 CJU524311:CJU524312 BZY524311:BZY524312 BQC524311:BQC524312 BGG524311:BGG524312 AWK524311:AWK524312 AMO524311:AMO524312 ACS524311:ACS524312 SW524311:SW524312 JA524311:JA524312 E524311:E524312 WVM458775:WVM458776 WLQ458775:WLQ458776 WBU458775:WBU458776 VRY458775:VRY458776 VIC458775:VIC458776 UYG458775:UYG458776 UOK458775:UOK458776 UEO458775:UEO458776 TUS458775:TUS458776 TKW458775:TKW458776 TBA458775:TBA458776 SRE458775:SRE458776 SHI458775:SHI458776 RXM458775:RXM458776 RNQ458775:RNQ458776 RDU458775:RDU458776 QTY458775:QTY458776 QKC458775:QKC458776 QAG458775:QAG458776 PQK458775:PQK458776 PGO458775:PGO458776 OWS458775:OWS458776 OMW458775:OMW458776 ODA458775:ODA458776 NTE458775:NTE458776 NJI458775:NJI458776 MZM458775:MZM458776 MPQ458775:MPQ458776 MFU458775:MFU458776 LVY458775:LVY458776 LMC458775:LMC458776 LCG458775:LCG458776 KSK458775:KSK458776 KIO458775:KIO458776 JYS458775:JYS458776 JOW458775:JOW458776 JFA458775:JFA458776 IVE458775:IVE458776 ILI458775:ILI458776 IBM458775:IBM458776 HRQ458775:HRQ458776 HHU458775:HHU458776 GXY458775:GXY458776 GOC458775:GOC458776 GEG458775:GEG458776 FUK458775:FUK458776 FKO458775:FKO458776 FAS458775:FAS458776 EQW458775:EQW458776 EHA458775:EHA458776 DXE458775:DXE458776 DNI458775:DNI458776 DDM458775:DDM458776 CTQ458775:CTQ458776 CJU458775:CJU458776 BZY458775:BZY458776 BQC458775:BQC458776 BGG458775:BGG458776 AWK458775:AWK458776 AMO458775:AMO458776 ACS458775:ACS458776 SW458775:SW458776 JA458775:JA458776 E458775:E458776 WVM393239:WVM393240 WLQ393239:WLQ393240 WBU393239:WBU393240 VRY393239:VRY393240 VIC393239:VIC393240 UYG393239:UYG393240 UOK393239:UOK393240 UEO393239:UEO393240 TUS393239:TUS393240 TKW393239:TKW393240 TBA393239:TBA393240 SRE393239:SRE393240 SHI393239:SHI393240 RXM393239:RXM393240 RNQ393239:RNQ393240 RDU393239:RDU393240 QTY393239:QTY393240 QKC393239:QKC393240 QAG393239:QAG393240 PQK393239:PQK393240 PGO393239:PGO393240 OWS393239:OWS393240 OMW393239:OMW393240 ODA393239:ODA393240 NTE393239:NTE393240 NJI393239:NJI393240 MZM393239:MZM393240 MPQ393239:MPQ393240 MFU393239:MFU393240 LVY393239:LVY393240 LMC393239:LMC393240 LCG393239:LCG393240 KSK393239:KSK393240 KIO393239:KIO393240 JYS393239:JYS393240 JOW393239:JOW393240 JFA393239:JFA393240 IVE393239:IVE393240 ILI393239:ILI393240 IBM393239:IBM393240 HRQ393239:HRQ393240 HHU393239:HHU393240 GXY393239:GXY393240 GOC393239:GOC393240 GEG393239:GEG393240 FUK393239:FUK393240 FKO393239:FKO393240 FAS393239:FAS393240 EQW393239:EQW393240 EHA393239:EHA393240 DXE393239:DXE393240 DNI393239:DNI393240 DDM393239:DDM393240 CTQ393239:CTQ393240 CJU393239:CJU393240 BZY393239:BZY393240 BQC393239:BQC393240 BGG393239:BGG393240 AWK393239:AWK393240 AMO393239:AMO393240 ACS393239:ACS393240 SW393239:SW393240 JA393239:JA393240 E393239:E393240 WVM327703:WVM327704 WLQ327703:WLQ327704 WBU327703:WBU327704 VRY327703:VRY327704 VIC327703:VIC327704 UYG327703:UYG327704 UOK327703:UOK327704 UEO327703:UEO327704 TUS327703:TUS327704 TKW327703:TKW327704 TBA327703:TBA327704 SRE327703:SRE327704 SHI327703:SHI327704 RXM327703:RXM327704 RNQ327703:RNQ327704 RDU327703:RDU327704 QTY327703:QTY327704 QKC327703:QKC327704 QAG327703:QAG327704 PQK327703:PQK327704 PGO327703:PGO327704 OWS327703:OWS327704 OMW327703:OMW327704 ODA327703:ODA327704 NTE327703:NTE327704 NJI327703:NJI327704 MZM327703:MZM327704 MPQ327703:MPQ327704 MFU327703:MFU327704 LVY327703:LVY327704 LMC327703:LMC327704 LCG327703:LCG327704 KSK327703:KSK327704 KIO327703:KIO327704 JYS327703:JYS327704 JOW327703:JOW327704 JFA327703:JFA327704 IVE327703:IVE327704 ILI327703:ILI327704 IBM327703:IBM327704 HRQ327703:HRQ327704 HHU327703:HHU327704 GXY327703:GXY327704 GOC327703:GOC327704 GEG327703:GEG327704 FUK327703:FUK327704 FKO327703:FKO327704 FAS327703:FAS327704 EQW327703:EQW327704 EHA327703:EHA327704 DXE327703:DXE327704 DNI327703:DNI327704 DDM327703:DDM327704 CTQ327703:CTQ327704 CJU327703:CJU327704 BZY327703:BZY327704 BQC327703:BQC327704 BGG327703:BGG327704 AWK327703:AWK327704 AMO327703:AMO327704 ACS327703:ACS327704 SW327703:SW327704 JA327703:JA327704 E327703:E327704 WVM262167:WVM262168 WLQ262167:WLQ262168 WBU262167:WBU262168 VRY262167:VRY262168 VIC262167:VIC262168 UYG262167:UYG262168 UOK262167:UOK262168 UEO262167:UEO262168 TUS262167:TUS262168 TKW262167:TKW262168 TBA262167:TBA262168 SRE262167:SRE262168 SHI262167:SHI262168 RXM262167:RXM262168 RNQ262167:RNQ262168 RDU262167:RDU262168 QTY262167:QTY262168 QKC262167:QKC262168 QAG262167:QAG262168 PQK262167:PQK262168 PGO262167:PGO262168 OWS262167:OWS262168 OMW262167:OMW262168 ODA262167:ODA262168 NTE262167:NTE262168 NJI262167:NJI262168 MZM262167:MZM262168 MPQ262167:MPQ262168 MFU262167:MFU262168 LVY262167:LVY262168 LMC262167:LMC262168 LCG262167:LCG262168 KSK262167:KSK262168 KIO262167:KIO262168 JYS262167:JYS262168 JOW262167:JOW262168 JFA262167:JFA262168 IVE262167:IVE262168 ILI262167:ILI262168 IBM262167:IBM262168 HRQ262167:HRQ262168 HHU262167:HHU262168 GXY262167:GXY262168 GOC262167:GOC262168 GEG262167:GEG262168 FUK262167:FUK262168 FKO262167:FKO262168 FAS262167:FAS262168 EQW262167:EQW262168 EHA262167:EHA262168 DXE262167:DXE262168 DNI262167:DNI262168 DDM262167:DDM262168 CTQ262167:CTQ262168 CJU262167:CJU262168 BZY262167:BZY262168 BQC262167:BQC262168 BGG262167:BGG262168 AWK262167:AWK262168 AMO262167:AMO262168 ACS262167:ACS262168 SW262167:SW262168 JA262167:JA262168 E262167:E262168 WVM196631:WVM196632 WLQ196631:WLQ196632 WBU196631:WBU196632 VRY196631:VRY196632 VIC196631:VIC196632 UYG196631:UYG196632 UOK196631:UOK196632 UEO196631:UEO196632 TUS196631:TUS196632 TKW196631:TKW196632 TBA196631:TBA196632 SRE196631:SRE196632 SHI196631:SHI196632 RXM196631:RXM196632 RNQ196631:RNQ196632 RDU196631:RDU196632 QTY196631:QTY196632 QKC196631:QKC196632 QAG196631:QAG196632 PQK196631:PQK196632 PGO196631:PGO196632 OWS196631:OWS196632 OMW196631:OMW196632 ODA196631:ODA196632 NTE196631:NTE196632 NJI196631:NJI196632 MZM196631:MZM196632 MPQ196631:MPQ196632 MFU196631:MFU196632 LVY196631:LVY196632 LMC196631:LMC196632 LCG196631:LCG196632 KSK196631:KSK196632 KIO196631:KIO196632 JYS196631:JYS196632 JOW196631:JOW196632 JFA196631:JFA196632 IVE196631:IVE196632 ILI196631:ILI196632 IBM196631:IBM196632 HRQ196631:HRQ196632 HHU196631:HHU196632 GXY196631:GXY196632 GOC196631:GOC196632 GEG196631:GEG196632 FUK196631:FUK196632 FKO196631:FKO196632 FAS196631:FAS196632 EQW196631:EQW196632 EHA196631:EHA196632 DXE196631:DXE196632 DNI196631:DNI196632 DDM196631:DDM196632 CTQ196631:CTQ196632 CJU196631:CJU196632 BZY196631:BZY196632 BQC196631:BQC196632 BGG196631:BGG196632 AWK196631:AWK196632 AMO196631:AMO196632 ACS196631:ACS196632 SW196631:SW196632 JA196631:JA196632 E196631:E196632 WVM131095:WVM131096 WLQ131095:WLQ131096 WBU131095:WBU131096 VRY131095:VRY131096 VIC131095:VIC131096 UYG131095:UYG131096 UOK131095:UOK131096 UEO131095:UEO131096 TUS131095:TUS131096 TKW131095:TKW131096 TBA131095:TBA131096 SRE131095:SRE131096 SHI131095:SHI131096 RXM131095:RXM131096 RNQ131095:RNQ131096 RDU131095:RDU131096 QTY131095:QTY131096 QKC131095:QKC131096 QAG131095:QAG131096 PQK131095:PQK131096 PGO131095:PGO131096 OWS131095:OWS131096 OMW131095:OMW131096 ODA131095:ODA131096 NTE131095:NTE131096 NJI131095:NJI131096 MZM131095:MZM131096 MPQ131095:MPQ131096 MFU131095:MFU131096 LVY131095:LVY131096 LMC131095:LMC131096 LCG131095:LCG131096 KSK131095:KSK131096 KIO131095:KIO131096 JYS131095:JYS131096 JOW131095:JOW131096 JFA131095:JFA131096 IVE131095:IVE131096 ILI131095:ILI131096 IBM131095:IBM131096 HRQ131095:HRQ131096 HHU131095:HHU131096 GXY131095:GXY131096 GOC131095:GOC131096 GEG131095:GEG131096 FUK131095:FUK131096 FKO131095:FKO131096 FAS131095:FAS131096 EQW131095:EQW131096 EHA131095:EHA131096 DXE131095:DXE131096 DNI131095:DNI131096 DDM131095:DDM131096 CTQ131095:CTQ131096 CJU131095:CJU131096 BZY131095:BZY131096 BQC131095:BQC131096 BGG131095:BGG131096 AWK131095:AWK131096 AMO131095:AMO131096 ACS131095:ACS131096 SW131095:SW131096 JA131095:JA131096 E131095:E131096 WVM65559:WVM65560 WLQ65559:WLQ65560 WBU65559:WBU65560 VRY65559:VRY65560 VIC65559:VIC65560 UYG65559:UYG65560 UOK65559:UOK65560 UEO65559:UEO65560 TUS65559:TUS65560 TKW65559:TKW65560 TBA65559:TBA65560 SRE65559:SRE65560 SHI65559:SHI65560 RXM65559:RXM65560 RNQ65559:RNQ65560 RDU65559:RDU65560 QTY65559:QTY65560 QKC65559:QKC65560 QAG65559:QAG65560 PQK65559:PQK65560 PGO65559:PGO65560 OWS65559:OWS65560 OMW65559:OMW65560 ODA65559:ODA65560 NTE65559:NTE65560 NJI65559:NJI65560 MZM65559:MZM65560 MPQ65559:MPQ65560 MFU65559:MFU65560 LVY65559:LVY65560 LMC65559:LMC65560 LCG65559:LCG65560 KSK65559:KSK65560 KIO65559:KIO65560 JYS65559:JYS65560 JOW65559:JOW65560 JFA65559:JFA65560 IVE65559:IVE65560 ILI65559:ILI65560 IBM65559:IBM65560 HRQ65559:HRQ65560 HHU65559:HHU65560 GXY65559:GXY65560 GOC65559:GOC65560 GEG65559:GEG65560 FUK65559:FUK65560 FKO65559:FKO65560 FAS65559:FAS65560 EQW65559:EQW65560 EHA65559:EHA65560 DXE65559:DXE65560 DNI65559:DNI65560 DDM65559:DDM65560 CTQ65559:CTQ65560 CJU65559:CJU65560 BZY65559:BZY65560 BQC65559:BQC65560 BGG65559:BGG65560 AWK65559:AWK65560 AMO65559:AMO65560 ACS65559:ACS65560 SW65559:SW65560 JA65559:JA65560 E65559:E65560">
      <formula1>#REF!</formula1>
    </dataValidation>
    <dataValidation allowBlank="1" showInputMessage="1" showErrorMessage="1" errorTitle="Seleccionar un valor de la lista" sqref="WVM983054:WVM983062 WLQ983054:WLQ983062 WBU983054:WBU983062 VRY983054:VRY983062 VIC983054:VIC983062 UYG983054:UYG983062 UOK983054:UOK983062 UEO983054:UEO983062 TUS983054:TUS983062 TKW983054:TKW983062 TBA983054:TBA983062 SRE983054:SRE983062 SHI983054:SHI983062 RXM983054:RXM983062 RNQ983054:RNQ983062 RDU983054:RDU983062 QTY983054:QTY983062 QKC983054:QKC983062 QAG983054:QAG983062 PQK983054:PQK983062 PGO983054:PGO983062 OWS983054:OWS983062 OMW983054:OMW983062 ODA983054:ODA983062 NTE983054:NTE983062 NJI983054:NJI983062 MZM983054:MZM983062 MPQ983054:MPQ983062 MFU983054:MFU983062 LVY983054:LVY983062 LMC983054:LMC983062 LCG983054:LCG983062 KSK983054:KSK983062 KIO983054:KIO983062 JYS983054:JYS983062 JOW983054:JOW983062 JFA983054:JFA983062 IVE983054:IVE983062 ILI983054:ILI983062 IBM983054:IBM983062 HRQ983054:HRQ983062 HHU983054:HHU983062 GXY983054:GXY983062 GOC983054:GOC983062 GEG983054:GEG983062 FUK983054:FUK983062 FKO983054:FKO983062 FAS983054:FAS983062 EQW983054:EQW983062 EHA983054:EHA983062 DXE983054:DXE983062 DNI983054:DNI983062 DDM983054:DDM983062 CTQ983054:CTQ983062 CJU983054:CJU983062 BZY983054:BZY983062 BQC983054:BQC983062 BGG983054:BGG983062 AWK983054:AWK983062 AMO983054:AMO983062 ACS983054:ACS983062 SW983054:SW983062 JA983054:JA983062 E983054:E983062 WVM917518:WVM917526 WLQ917518:WLQ917526 WBU917518:WBU917526 VRY917518:VRY917526 VIC917518:VIC917526 UYG917518:UYG917526 UOK917518:UOK917526 UEO917518:UEO917526 TUS917518:TUS917526 TKW917518:TKW917526 TBA917518:TBA917526 SRE917518:SRE917526 SHI917518:SHI917526 RXM917518:RXM917526 RNQ917518:RNQ917526 RDU917518:RDU917526 QTY917518:QTY917526 QKC917518:QKC917526 QAG917518:QAG917526 PQK917518:PQK917526 PGO917518:PGO917526 OWS917518:OWS917526 OMW917518:OMW917526 ODA917518:ODA917526 NTE917518:NTE917526 NJI917518:NJI917526 MZM917518:MZM917526 MPQ917518:MPQ917526 MFU917518:MFU917526 LVY917518:LVY917526 LMC917518:LMC917526 LCG917518:LCG917526 KSK917518:KSK917526 KIO917518:KIO917526 JYS917518:JYS917526 JOW917518:JOW917526 JFA917518:JFA917526 IVE917518:IVE917526 ILI917518:ILI917526 IBM917518:IBM917526 HRQ917518:HRQ917526 HHU917518:HHU917526 GXY917518:GXY917526 GOC917518:GOC917526 GEG917518:GEG917526 FUK917518:FUK917526 FKO917518:FKO917526 FAS917518:FAS917526 EQW917518:EQW917526 EHA917518:EHA917526 DXE917518:DXE917526 DNI917518:DNI917526 DDM917518:DDM917526 CTQ917518:CTQ917526 CJU917518:CJU917526 BZY917518:BZY917526 BQC917518:BQC917526 BGG917518:BGG917526 AWK917518:AWK917526 AMO917518:AMO917526 ACS917518:ACS917526 SW917518:SW917526 JA917518:JA917526 E917518:E917526 WVM851982:WVM851990 WLQ851982:WLQ851990 WBU851982:WBU851990 VRY851982:VRY851990 VIC851982:VIC851990 UYG851982:UYG851990 UOK851982:UOK851990 UEO851982:UEO851990 TUS851982:TUS851990 TKW851982:TKW851990 TBA851982:TBA851990 SRE851982:SRE851990 SHI851982:SHI851990 RXM851982:RXM851990 RNQ851982:RNQ851990 RDU851982:RDU851990 QTY851982:QTY851990 QKC851982:QKC851990 QAG851982:QAG851990 PQK851982:PQK851990 PGO851982:PGO851990 OWS851982:OWS851990 OMW851982:OMW851990 ODA851982:ODA851990 NTE851982:NTE851990 NJI851982:NJI851990 MZM851982:MZM851990 MPQ851982:MPQ851990 MFU851982:MFU851990 LVY851982:LVY851990 LMC851982:LMC851990 LCG851982:LCG851990 KSK851982:KSK851990 KIO851982:KIO851990 JYS851982:JYS851990 JOW851982:JOW851990 JFA851982:JFA851990 IVE851982:IVE851990 ILI851982:ILI851990 IBM851982:IBM851990 HRQ851982:HRQ851990 HHU851982:HHU851990 GXY851982:GXY851990 GOC851982:GOC851990 GEG851982:GEG851990 FUK851982:FUK851990 FKO851982:FKO851990 FAS851982:FAS851990 EQW851982:EQW851990 EHA851982:EHA851990 DXE851982:DXE851990 DNI851982:DNI851990 DDM851982:DDM851990 CTQ851982:CTQ851990 CJU851982:CJU851990 BZY851982:BZY851990 BQC851982:BQC851990 BGG851982:BGG851990 AWK851982:AWK851990 AMO851982:AMO851990 ACS851982:ACS851990 SW851982:SW851990 JA851982:JA851990 E851982:E851990 WVM786446:WVM786454 WLQ786446:WLQ786454 WBU786446:WBU786454 VRY786446:VRY786454 VIC786446:VIC786454 UYG786446:UYG786454 UOK786446:UOK786454 UEO786446:UEO786454 TUS786446:TUS786454 TKW786446:TKW786454 TBA786446:TBA786454 SRE786446:SRE786454 SHI786446:SHI786454 RXM786446:RXM786454 RNQ786446:RNQ786454 RDU786446:RDU786454 QTY786446:QTY786454 QKC786446:QKC786454 QAG786446:QAG786454 PQK786446:PQK786454 PGO786446:PGO786454 OWS786446:OWS786454 OMW786446:OMW786454 ODA786446:ODA786454 NTE786446:NTE786454 NJI786446:NJI786454 MZM786446:MZM786454 MPQ786446:MPQ786454 MFU786446:MFU786454 LVY786446:LVY786454 LMC786446:LMC786454 LCG786446:LCG786454 KSK786446:KSK786454 KIO786446:KIO786454 JYS786446:JYS786454 JOW786446:JOW786454 JFA786446:JFA786454 IVE786446:IVE786454 ILI786446:ILI786454 IBM786446:IBM786454 HRQ786446:HRQ786454 HHU786446:HHU786454 GXY786446:GXY786454 GOC786446:GOC786454 GEG786446:GEG786454 FUK786446:FUK786454 FKO786446:FKO786454 FAS786446:FAS786454 EQW786446:EQW786454 EHA786446:EHA786454 DXE786446:DXE786454 DNI786446:DNI786454 DDM786446:DDM786454 CTQ786446:CTQ786454 CJU786446:CJU786454 BZY786446:BZY786454 BQC786446:BQC786454 BGG786446:BGG786454 AWK786446:AWK786454 AMO786446:AMO786454 ACS786446:ACS786454 SW786446:SW786454 JA786446:JA786454 E786446:E786454 WVM720910:WVM720918 WLQ720910:WLQ720918 WBU720910:WBU720918 VRY720910:VRY720918 VIC720910:VIC720918 UYG720910:UYG720918 UOK720910:UOK720918 UEO720910:UEO720918 TUS720910:TUS720918 TKW720910:TKW720918 TBA720910:TBA720918 SRE720910:SRE720918 SHI720910:SHI720918 RXM720910:RXM720918 RNQ720910:RNQ720918 RDU720910:RDU720918 QTY720910:QTY720918 QKC720910:QKC720918 QAG720910:QAG720918 PQK720910:PQK720918 PGO720910:PGO720918 OWS720910:OWS720918 OMW720910:OMW720918 ODA720910:ODA720918 NTE720910:NTE720918 NJI720910:NJI720918 MZM720910:MZM720918 MPQ720910:MPQ720918 MFU720910:MFU720918 LVY720910:LVY720918 LMC720910:LMC720918 LCG720910:LCG720918 KSK720910:KSK720918 KIO720910:KIO720918 JYS720910:JYS720918 JOW720910:JOW720918 JFA720910:JFA720918 IVE720910:IVE720918 ILI720910:ILI720918 IBM720910:IBM720918 HRQ720910:HRQ720918 HHU720910:HHU720918 GXY720910:GXY720918 GOC720910:GOC720918 GEG720910:GEG720918 FUK720910:FUK720918 FKO720910:FKO720918 FAS720910:FAS720918 EQW720910:EQW720918 EHA720910:EHA720918 DXE720910:DXE720918 DNI720910:DNI720918 DDM720910:DDM720918 CTQ720910:CTQ720918 CJU720910:CJU720918 BZY720910:BZY720918 BQC720910:BQC720918 BGG720910:BGG720918 AWK720910:AWK720918 AMO720910:AMO720918 ACS720910:ACS720918 SW720910:SW720918 JA720910:JA720918 E720910:E720918 WVM655374:WVM655382 WLQ655374:WLQ655382 WBU655374:WBU655382 VRY655374:VRY655382 VIC655374:VIC655382 UYG655374:UYG655382 UOK655374:UOK655382 UEO655374:UEO655382 TUS655374:TUS655382 TKW655374:TKW655382 TBA655374:TBA655382 SRE655374:SRE655382 SHI655374:SHI655382 RXM655374:RXM655382 RNQ655374:RNQ655382 RDU655374:RDU655382 QTY655374:QTY655382 QKC655374:QKC655382 QAG655374:QAG655382 PQK655374:PQK655382 PGO655374:PGO655382 OWS655374:OWS655382 OMW655374:OMW655382 ODA655374:ODA655382 NTE655374:NTE655382 NJI655374:NJI655382 MZM655374:MZM655382 MPQ655374:MPQ655382 MFU655374:MFU655382 LVY655374:LVY655382 LMC655374:LMC655382 LCG655374:LCG655382 KSK655374:KSK655382 KIO655374:KIO655382 JYS655374:JYS655382 JOW655374:JOW655382 JFA655374:JFA655382 IVE655374:IVE655382 ILI655374:ILI655382 IBM655374:IBM655382 HRQ655374:HRQ655382 HHU655374:HHU655382 GXY655374:GXY655382 GOC655374:GOC655382 GEG655374:GEG655382 FUK655374:FUK655382 FKO655374:FKO655382 FAS655374:FAS655382 EQW655374:EQW655382 EHA655374:EHA655382 DXE655374:DXE655382 DNI655374:DNI655382 DDM655374:DDM655382 CTQ655374:CTQ655382 CJU655374:CJU655382 BZY655374:BZY655382 BQC655374:BQC655382 BGG655374:BGG655382 AWK655374:AWK655382 AMO655374:AMO655382 ACS655374:ACS655382 SW655374:SW655382 JA655374:JA655382 E655374:E655382 WVM589838:WVM589846 WLQ589838:WLQ589846 WBU589838:WBU589846 VRY589838:VRY589846 VIC589838:VIC589846 UYG589838:UYG589846 UOK589838:UOK589846 UEO589838:UEO589846 TUS589838:TUS589846 TKW589838:TKW589846 TBA589838:TBA589846 SRE589838:SRE589846 SHI589838:SHI589846 RXM589838:RXM589846 RNQ589838:RNQ589846 RDU589838:RDU589846 QTY589838:QTY589846 QKC589838:QKC589846 QAG589838:QAG589846 PQK589838:PQK589846 PGO589838:PGO589846 OWS589838:OWS589846 OMW589838:OMW589846 ODA589838:ODA589846 NTE589838:NTE589846 NJI589838:NJI589846 MZM589838:MZM589846 MPQ589838:MPQ589846 MFU589838:MFU589846 LVY589838:LVY589846 LMC589838:LMC589846 LCG589838:LCG589846 KSK589838:KSK589846 KIO589838:KIO589846 JYS589838:JYS589846 JOW589838:JOW589846 JFA589838:JFA589846 IVE589838:IVE589846 ILI589838:ILI589846 IBM589838:IBM589846 HRQ589838:HRQ589846 HHU589838:HHU589846 GXY589838:GXY589846 GOC589838:GOC589846 GEG589838:GEG589846 FUK589838:FUK589846 FKO589838:FKO589846 FAS589838:FAS589846 EQW589838:EQW589846 EHA589838:EHA589846 DXE589838:DXE589846 DNI589838:DNI589846 DDM589838:DDM589846 CTQ589838:CTQ589846 CJU589838:CJU589846 BZY589838:BZY589846 BQC589838:BQC589846 BGG589838:BGG589846 AWK589838:AWK589846 AMO589838:AMO589846 ACS589838:ACS589846 SW589838:SW589846 JA589838:JA589846 E589838:E589846 WVM524302:WVM524310 WLQ524302:WLQ524310 WBU524302:WBU524310 VRY524302:VRY524310 VIC524302:VIC524310 UYG524302:UYG524310 UOK524302:UOK524310 UEO524302:UEO524310 TUS524302:TUS524310 TKW524302:TKW524310 TBA524302:TBA524310 SRE524302:SRE524310 SHI524302:SHI524310 RXM524302:RXM524310 RNQ524302:RNQ524310 RDU524302:RDU524310 QTY524302:QTY524310 QKC524302:QKC524310 QAG524302:QAG524310 PQK524302:PQK524310 PGO524302:PGO524310 OWS524302:OWS524310 OMW524302:OMW524310 ODA524302:ODA524310 NTE524302:NTE524310 NJI524302:NJI524310 MZM524302:MZM524310 MPQ524302:MPQ524310 MFU524302:MFU524310 LVY524302:LVY524310 LMC524302:LMC524310 LCG524302:LCG524310 KSK524302:KSK524310 KIO524302:KIO524310 JYS524302:JYS524310 JOW524302:JOW524310 JFA524302:JFA524310 IVE524302:IVE524310 ILI524302:ILI524310 IBM524302:IBM524310 HRQ524302:HRQ524310 HHU524302:HHU524310 GXY524302:GXY524310 GOC524302:GOC524310 GEG524302:GEG524310 FUK524302:FUK524310 FKO524302:FKO524310 FAS524302:FAS524310 EQW524302:EQW524310 EHA524302:EHA524310 DXE524302:DXE524310 DNI524302:DNI524310 DDM524302:DDM524310 CTQ524302:CTQ524310 CJU524302:CJU524310 BZY524302:BZY524310 BQC524302:BQC524310 BGG524302:BGG524310 AWK524302:AWK524310 AMO524302:AMO524310 ACS524302:ACS524310 SW524302:SW524310 JA524302:JA524310 E524302:E524310 WVM458766:WVM458774 WLQ458766:WLQ458774 WBU458766:WBU458774 VRY458766:VRY458774 VIC458766:VIC458774 UYG458766:UYG458774 UOK458766:UOK458774 UEO458766:UEO458774 TUS458766:TUS458774 TKW458766:TKW458774 TBA458766:TBA458774 SRE458766:SRE458774 SHI458766:SHI458774 RXM458766:RXM458774 RNQ458766:RNQ458774 RDU458766:RDU458774 QTY458766:QTY458774 QKC458766:QKC458774 QAG458766:QAG458774 PQK458766:PQK458774 PGO458766:PGO458774 OWS458766:OWS458774 OMW458766:OMW458774 ODA458766:ODA458774 NTE458766:NTE458774 NJI458766:NJI458774 MZM458766:MZM458774 MPQ458766:MPQ458774 MFU458766:MFU458774 LVY458766:LVY458774 LMC458766:LMC458774 LCG458766:LCG458774 KSK458766:KSK458774 KIO458766:KIO458774 JYS458766:JYS458774 JOW458766:JOW458774 JFA458766:JFA458774 IVE458766:IVE458774 ILI458766:ILI458774 IBM458766:IBM458774 HRQ458766:HRQ458774 HHU458766:HHU458774 GXY458766:GXY458774 GOC458766:GOC458774 GEG458766:GEG458774 FUK458766:FUK458774 FKO458766:FKO458774 FAS458766:FAS458774 EQW458766:EQW458774 EHA458766:EHA458774 DXE458766:DXE458774 DNI458766:DNI458774 DDM458766:DDM458774 CTQ458766:CTQ458774 CJU458766:CJU458774 BZY458766:BZY458774 BQC458766:BQC458774 BGG458766:BGG458774 AWK458766:AWK458774 AMO458766:AMO458774 ACS458766:ACS458774 SW458766:SW458774 JA458766:JA458774 E458766:E458774 WVM393230:WVM393238 WLQ393230:WLQ393238 WBU393230:WBU393238 VRY393230:VRY393238 VIC393230:VIC393238 UYG393230:UYG393238 UOK393230:UOK393238 UEO393230:UEO393238 TUS393230:TUS393238 TKW393230:TKW393238 TBA393230:TBA393238 SRE393230:SRE393238 SHI393230:SHI393238 RXM393230:RXM393238 RNQ393230:RNQ393238 RDU393230:RDU393238 QTY393230:QTY393238 QKC393230:QKC393238 QAG393230:QAG393238 PQK393230:PQK393238 PGO393230:PGO393238 OWS393230:OWS393238 OMW393230:OMW393238 ODA393230:ODA393238 NTE393230:NTE393238 NJI393230:NJI393238 MZM393230:MZM393238 MPQ393230:MPQ393238 MFU393230:MFU393238 LVY393230:LVY393238 LMC393230:LMC393238 LCG393230:LCG393238 KSK393230:KSK393238 KIO393230:KIO393238 JYS393230:JYS393238 JOW393230:JOW393238 JFA393230:JFA393238 IVE393230:IVE393238 ILI393230:ILI393238 IBM393230:IBM393238 HRQ393230:HRQ393238 HHU393230:HHU393238 GXY393230:GXY393238 GOC393230:GOC393238 GEG393230:GEG393238 FUK393230:FUK393238 FKO393230:FKO393238 FAS393230:FAS393238 EQW393230:EQW393238 EHA393230:EHA393238 DXE393230:DXE393238 DNI393230:DNI393238 DDM393230:DDM393238 CTQ393230:CTQ393238 CJU393230:CJU393238 BZY393230:BZY393238 BQC393230:BQC393238 BGG393230:BGG393238 AWK393230:AWK393238 AMO393230:AMO393238 ACS393230:ACS393238 SW393230:SW393238 JA393230:JA393238 E393230:E393238 WVM327694:WVM327702 WLQ327694:WLQ327702 WBU327694:WBU327702 VRY327694:VRY327702 VIC327694:VIC327702 UYG327694:UYG327702 UOK327694:UOK327702 UEO327694:UEO327702 TUS327694:TUS327702 TKW327694:TKW327702 TBA327694:TBA327702 SRE327694:SRE327702 SHI327694:SHI327702 RXM327694:RXM327702 RNQ327694:RNQ327702 RDU327694:RDU327702 QTY327694:QTY327702 QKC327694:QKC327702 QAG327694:QAG327702 PQK327694:PQK327702 PGO327694:PGO327702 OWS327694:OWS327702 OMW327694:OMW327702 ODA327694:ODA327702 NTE327694:NTE327702 NJI327694:NJI327702 MZM327694:MZM327702 MPQ327694:MPQ327702 MFU327694:MFU327702 LVY327694:LVY327702 LMC327694:LMC327702 LCG327694:LCG327702 KSK327694:KSK327702 KIO327694:KIO327702 JYS327694:JYS327702 JOW327694:JOW327702 JFA327694:JFA327702 IVE327694:IVE327702 ILI327694:ILI327702 IBM327694:IBM327702 HRQ327694:HRQ327702 HHU327694:HHU327702 GXY327694:GXY327702 GOC327694:GOC327702 GEG327694:GEG327702 FUK327694:FUK327702 FKO327694:FKO327702 FAS327694:FAS327702 EQW327694:EQW327702 EHA327694:EHA327702 DXE327694:DXE327702 DNI327694:DNI327702 DDM327694:DDM327702 CTQ327694:CTQ327702 CJU327694:CJU327702 BZY327694:BZY327702 BQC327694:BQC327702 BGG327694:BGG327702 AWK327694:AWK327702 AMO327694:AMO327702 ACS327694:ACS327702 SW327694:SW327702 JA327694:JA327702 E327694:E327702 WVM262158:WVM262166 WLQ262158:WLQ262166 WBU262158:WBU262166 VRY262158:VRY262166 VIC262158:VIC262166 UYG262158:UYG262166 UOK262158:UOK262166 UEO262158:UEO262166 TUS262158:TUS262166 TKW262158:TKW262166 TBA262158:TBA262166 SRE262158:SRE262166 SHI262158:SHI262166 RXM262158:RXM262166 RNQ262158:RNQ262166 RDU262158:RDU262166 QTY262158:QTY262166 QKC262158:QKC262166 QAG262158:QAG262166 PQK262158:PQK262166 PGO262158:PGO262166 OWS262158:OWS262166 OMW262158:OMW262166 ODA262158:ODA262166 NTE262158:NTE262166 NJI262158:NJI262166 MZM262158:MZM262166 MPQ262158:MPQ262166 MFU262158:MFU262166 LVY262158:LVY262166 LMC262158:LMC262166 LCG262158:LCG262166 KSK262158:KSK262166 KIO262158:KIO262166 JYS262158:JYS262166 JOW262158:JOW262166 JFA262158:JFA262166 IVE262158:IVE262166 ILI262158:ILI262166 IBM262158:IBM262166 HRQ262158:HRQ262166 HHU262158:HHU262166 GXY262158:GXY262166 GOC262158:GOC262166 GEG262158:GEG262166 FUK262158:FUK262166 FKO262158:FKO262166 FAS262158:FAS262166 EQW262158:EQW262166 EHA262158:EHA262166 DXE262158:DXE262166 DNI262158:DNI262166 DDM262158:DDM262166 CTQ262158:CTQ262166 CJU262158:CJU262166 BZY262158:BZY262166 BQC262158:BQC262166 BGG262158:BGG262166 AWK262158:AWK262166 AMO262158:AMO262166 ACS262158:ACS262166 SW262158:SW262166 JA262158:JA262166 E262158:E262166 WVM196622:WVM196630 WLQ196622:WLQ196630 WBU196622:WBU196630 VRY196622:VRY196630 VIC196622:VIC196630 UYG196622:UYG196630 UOK196622:UOK196630 UEO196622:UEO196630 TUS196622:TUS196630 TKW196622:TKW196630 TBA196622:TBA196630 SRE196622:SRE196630 SHI196622:SHI196630 RXM196622:RXM196630 RNQ196622:RNQ196630 RDU196622:RDU196630 QTY196622:QTY196630 QKC196622:QKC196630 QAG196622:QAG196630 PQK196622:PQK196630 PGO196622:PGO196630 OWS196622:OWS196630 OMW196622:OMW196630 ODA196622:ODA196630 NTE196622:NTE196630 NJI196622:NJI196630 MZM196622:MZM196630 MPQ196622:MPQ196630 MFU196622:MFU196630 LVY196622:LVY196630 LMC196622:LMC196630 LCG196622:LCG196630 KSK196622:KSK196630 KIO196622:KIO196630 JYS196622:JYS196630 JOW196622:JOW196630 JFA196622:JFA196630 IVE196622:IVE196630 ILI196622:ILI196630 IBM196622:IBM196630 HRQ196622:HRQ196630 HHU196622:HHU196630 GXY196622:GXY196630 GOC196622:GOC196630 GEG196622:GEG196630 FUK196622:FUK196630 FKO196622:FKO196630 FAS196622:FAS196630 EQW196622:EQW196630 EHA196622:EHA196630 DXE196622:DXE196630 DNI196622:DNI196630 DDM196622:DDM196630 CTQ196622:CTQ196630 CJU196622:CJU196630 BZY196622:BZY196630 BQC196622:BQC196630 BGG196622:BGG196630 AWK196622:AWK196630 AMO196622:AMO196630 ACS196622:ACS196630 SW196622:SW196630 JA196622:JA196630 E196622:E196630 WVM131086:WVM131094 WLQ131086:WLQ131094 WBU131086:WBU131094 VRY131086:VRY131094 VIC131086:VIC131094 UYG131086:UYG131094 UOK131086:UOK131094 UEO131086:UEO131094 TUS131086:TUS131094 TKW131086:TKW131094 TBA131086:TBA131094 SRE131086:SRE131094 SHI131086:SHI131094 RXM131086:RXM131094 RNQ131086:RNQ131094 RDU131086:RDU131094 QTY131086:QTY131094 QKC131086:QKC131094 QAG131086:QAG131094 PQK131086:PQK131094 PGO131086:PGO131094 OWS131086:OWS131094 OMW131086:OMW131094 ODA131086:ODA131094 NTE131086:NTE131094 NJI131086:NJI131094 MZM131086:MZM131094 MPQ131086:MPQ131094 MFU131086:MFU131094 LVY131086:LVY131094 LMC131086:LMC131094 LCG131086:LCG131094 KSK131086:KSK131094 KIO131086:KIO131094 JYS131086:JYS131094 JOW131086:JOW131094 JFA131086:JFA131094 IVE131086:IVE131094 ILI131086:ILI131094 IBM131086:IBM131094 HRQ131086:HRQ131094 HHU131086:HHU131094 GXY131086:GXY131094 GOC131086:GOC131094 GEG131086:GEG131094 FUK131086:FUK131094 FKO131086:FKO131094 FAS131086:FAS131094 EQW131086:EQW131094 EHA131086:EHA131094 DXE131086:DXE131094 DNI131086:DNI131094 DDM131086:DDM131094 CTQ131086:CTQ131094 CJU131086:CJU131094 BZY131086:BZY131094 BQC131086:BQC131094 BGG131086:BGG131094 AWK131086:AWK131094 AMO131086:AMO131094 ACS131086:ACS131094 SW131086:SW131094 JA131086:JA131094 E131086:E131094 WVM65550:WVM65558 WLQ65550:WLQ65558 WBU65550:WBU65558 VRY65550:VRY65558 VIC65550:VIC65558 UYG65550:UYG65558 UOK65550:UOK65558 UEO65550:UEO65558 TUS65550:TUS65558 TKW65550:TKW65558 TBA65550:TBA65558 SRE65550:SRE65558 SHI65550:SHI65558 RXM65550:RXM65558 RNQ65550:RNQ65558 RDU65550:RDU65558 QTY65550:QTY65558 QKC65550:QKC65558 QAG65550:QAG65558 PQK65550:PQK65558 PGO65550:PGO65558 OWS65550:OWS65558 OMW65550:OMW65558 ODA65550:ODA65558 NTE65550:NTE65558 NJI65550:NJI65558 MZM65550:MZM65558 MPQ65550:MPQ65558 MFU65550:MFU65558 LVY65550:LVY65558 LMC65550:LMC65558 LCG65550:LCG65558 KSK65550:KSK65558 KIO65550:KIO65558 JYS65550:JYS65558 JOW65550:JOW65558 JFA65550:JFA65558 IVE65550:IVE65558 ILI65550:ILI65558 IBM65550:IBM65558 HRQ65550:HRQ65558 HHU65550:HHU65558 GXY65550:GXY65558 GOC65550:GOC65558 GEG65550:GEG65558 FUK65550:FUK65558 FKO65550:FKO65558 FAS65550:FAS65558 EQW65550:EQW65558 EHA65550:EHA65558 DXE65550:DXE65558 DNI65550:DNI65558 DDM65550:DDM65558 CTQ65550:CTQ65558 CJU65550:CJU65558 BZY65550:BZY65558 BQC65550:BQC65558 BGG65550:BGG65558 AWK65550:AWK65558 AMO65550:AMO65558 ACS65550:ACS65558 SW65550:SW65558 JA65550:JA65558 E65550:E65558"/>
    <dataValidation type="list" allowBlank="1" showInputMessage="1" showErrorMessage="1" errorTitle="Seleccione un valor de la lista" sqref="WVR983038 WLV983038 WBZ983038 VSD983038 VIH983038 UYL983038 UOP983038 UET983038 TUX983038 TLB983038 TBF983038 SRJ983038 SHN983038 RXR983038 RNV983038 RDZ983038 QUD983038 QKH983038 QAL983038 PQP983038 PGT983038 OWX983038 ONB983038 ODF983038 NTJ983038 NJN983038 MZR983038 MPV983038 MFZ983038 LWD983038 LMH983038 LCL983038 KSP983038 KIT983038 JYX983038 JPB983038 JFF983038 IVJ983038 ILN983038 IBR983038 HRV983038 HHZ983038 GYD983038 GOH983038 GEL983038 FUP983038 FKT983038 FAX983038 ERB983038 EHF983038 DXJ983038 DNN983038 DDR983038 CTV983038 CJZ983038 CAD983038 BQH983038 BGL983038 AWP983038 AMT983038 ACX983038 TB983038 JF983038 J983038 WVR917502 WLV917502 WBZ917502 VSD917502 VIH917502 UYL917502 UOP917502 UET917502 TUX917502 TLB917502 TBF917502 SRJ917502 SHN917502 RXR917502 RNV917502 RDZ917502 QUD917502 QKH917502 QAL917502 PQP917502 PGT917502 OWX917502 ONB917502 ODF917502 NTJ917502 NJN917502 MZR917502 MPV917502 MFZ917502 LWD917502 LMH917502 LCL917502 KSP917502 KIT917502 JYX917502 JPB917502 JFF917502 IVJ917502 ILN917502 IBR917502 HRV917502 HHZ917502 GYD917502 GOH917502 GEL917502 FUP917502 FKT917502 FAX917502 ERB917502 EHF917502 DXJ917502 DNN917502 DDR917502 CTV917502 CJZ917502 CAD917502 BQH917502 BGL917502 AWP917502 AMT917502 ACX917502 TB917502 JF917502 J917502 WVR851966 WLV851966 WBZ851966 VSD851966 VIH851966 UYL851966 UOP851966 UET851966 TUX851966 TLB851966 TBF851966 SRJ851966 SHN851966 RXR851966 RNV851966 RDZ851966 QUD851966 QKH851966 QAL851966 PQP851966 PGT851966 OWX851966 ONB851966 ODF851966 NTJ851966 NJN851966 MZR851966 MPV851966 MFZ851966 LWD851966 LMH851966 LCL851966 KSP851966 KIT851966 JYX851966 JPB851966 JFF851966 IVJ851966 ILN851966 IBR851966 HRV851966 HHZ851966 GYD851966 GOH851966 GEL851966 FUP851966 FKT851966 FAX851966 ERB851966 EHF851966 DXJ851966 DNN851966 DDR851966 CTV851966 CJZ851966 CAD851966 BQH851966 BGL851966 AWP851966 AMT851966 ACX851966 TB851966 JF851966 J851966 WVR786430 WLV786430 WBZ786430 VSD786430 VIH786430 UYL786430 UOP786430 UET786430 TUX786430 TLB786430 TBF786430 SRJ786430 SHN786430 RXR786430 RNV786430 RDZ786430 QUD786430 QKH786430 QAL786430 PQP786430 PGT786430 OWX786430 ONB786430 ODF786430 NTJ786430 NJN786430 MZR786430 MPV786430 MFZ786430 LWD786430 LMH786430 LCL786430 KSP786430 KIT786430 JYX786430 JPB786430 JFF786430 IVJ786430 ILN786430 IBR786430 HRV786430 HHZ786430 GYD786430 GOH786430 GEL786430 FUP786430 FKT786430 FAX786430 ERB786430 EHF786430 DXJ786430 DNN786430 DDR786430 CTV786430 CJZ786430 CAD786430 BQH786430 BGL786430 AWP786430 AMT786430 ACX786430 TB786430 JF786430 J786430 WVR720894 WLV720894 WBZ720894 VSD720894 VIH720894 UYL720894 UOP720894 UET720894 TUX720894 TLB720894 TBF720894 SRJ720894 SHN720894 RXR720894 RNV720894 RDZ720894 QUD720894 QKH720894 QAL720894 PQP720894 PGT720894 OWX720894 ONB720894 ODF720894 NTJ720894 NJN720894 MZR720894 MPV720894 MFZ720894 LWD720894 LMH720894 LCL720894 KSP720894 KIT720894 JYX720894 JPB720894 JFF720894 IVJ720894 ILN720894 IBR720894 HRV720894 HHZ720894 GYD720894 GOH720894 GEL720894 FUP720894 FKT720894 FAX720894 ERB720894 EHF720894 DXJ720894 DNN720894 DDR720894 CTV720894 CJZ720894 CAD720894 BQH720894 BGL720894 AWP720894 AMT720894 ACX720894 TB720894 JF720894 J720894 WVR655358 WLV655358 WBZ655358 VSD655358 VIH655358 UYL655358 UOP655358 UET655358 TUX655358 TLB655358 TBF655358 SRJ655358 SHN655358 RXR655358 RNV655358 RDZ655358 QUD655358 QKH655358 QAL655358 PQP655358 PGT655358 OWX655358 ONB655358 ODF655358 NTJ655358 NJN655358 MZR655358 MPV655358 MFZ655358 LWD655358 LMH655358 LCL655358 KSP655358 KIT655358 JYX655358 JPB655358 JFF655358 IVJ655358 ILN655358 IBR655358 HRV655358 HHZ655358 GYD655358 GOH655358 GEL655358 FUP655358 FKT655358 FAX655358 ERB655358 EHF655358 DXJ655358 DNN655358 DDR655358 CTV655358 CJZ655358 CAD655358 BQH655358 BGL655358 AWP655358 AMT655358 ACX655358 TB655358 JF655358 J655358 WVR589822 WLV589822 WBZ589822 VSD589822 VIH589822 UYL589822 UOP589822 UET589822 TUX589822 TLB589822 TBF589822 SRJ589822 SHN589822 RXR589822 RNV589822 RDZ589822 QUD589822 QKH589822 QAL589822 PQP589822 PGT589822 OWX589822 ONB589822 ODF589822 NTJ589822 NJN589822 MZR589822 MPV589822 MFZ589822 LWD589822 LMH589822 LCL589822 KSP589822 KIT589822 JYX589822 JPB589822 JFF589822 IVJ589822 ILN589822 IBR589822 HRV589822 HHZ589822 GYD589822 GOH589822 GEL589822 FUP589822 FKT589822 FAX589822 ERB589822 EHF589822 DXJ589822 DNN589822 DDR589822 CTV589822 CJZ589822 CAD589822 BQH589822 BGL589822 AWP589822 AMT589822 ACX589822 TB589822 JF589822 J589822 WVR524286 WLV524286 WBZ524286 VSD524286 VIH524286 UYL524286 UOP524286 UET524286 TUX524286 TLB524286 TBF524286 SRJ524286 SHN524286 RXR524286 RNV524286 RDZ524286 QUD524286 QKH524286 QAL524286 PQP524286 PGT524286 OWX524286 ONB524286 ODF524286 NTJ524286 NJN524286 MZR524286 MPV524286 MFZ524286 LWD524286 LMH524286 LCL524286 KSP524286 KIT524286 JYX524286 JPB524286 JFF524286 IVJ524286 ILN524286 IBR524286 HRV524286 HHZ524286 GYD524286 GOH524286 GEL524286 FUP524286 FKT524286 FAX524286 ERB524286 EHF524286 DXJ524286 DNN524286 DDR524286 CTV524286 CJZ524286 CAD524286 BQH524286 BGL524286 AWP524286 AMT524286 ACX524286 TB524286 JF524286 J524286 WVR458750 WLV458750 WBZ458750 VSD458750 VIH458750 UYL458750 UOP458750 UET458750 TUX458750 TLB458750 TBF458750 SRJ458750 SHN458750 RXR458750 RNV458750 RDZ458750 QUD458750 QKH458750 QAL458750 PQP458750 PGT458750 OWX458750 ONB458750 ODF458750 NTJ458750 NJN458750 MZR458750 MPV458750 MFZ458750 LWD458750 LMH458750 LCL458750 KSP458750 KIT458750 JYX458750 JPB458750 JFF458750 IVJ458750 ILN458750 IBR458750 HRV458750 HHZ458750 GYD458750 GOH458750 GEL458750 FUP458750 FKT458750 FAX458750 ERB458750 EHF458750 DXJ458750 DNN458750 DDR458750 CTV458750 CJZ458750 CAD458750 BQH458750 BGL458750 AWP458750 AMT458750 ACX458750 TB458750 JF458750 J458750 WVR393214 WLV393214 WBZ393214 VSD393214 VIH393214 UYL393214 UOP393214 UET393214 TUX393214 TLB393214 TBF393214 SRJ393214 SHN393214 RXR393214 RNV393214 RDZ393214 QUD393214 QKH393214 QAL393214 PQP393214 PGT393214 OWX393214 ONB393214 ODF393214 NTJ393214 NJN393214 MZR393214 MPV393214 MFZ393214 LWD393214 LMH393214 LCL393214 KSP393214 KIT393214 JYX393214 JPB393214 JFF393214 IVJ393214 ILN393214 IBR393214 HRV393214 HHZ393214 GYD393214 GOH393214 GEL393214 FUP393214 FKT393214 FAX393214 ERB393214 EHF393214 DXJ393214 DNN393214 DDR393214 CTV393214 CJZ393214 CAD393214 BQH393214 BGL393214 AWP393214 AMT393214 ACX393214 TB393214 JF393214 J393214 WVR327678 WLV327678 WBZ327678 VSD327678 VIH327678 UYL327678 UOP327678 UET327678 TUX327678 TLB327678 TBF327678 SRJ327678 SHN327678 RXR327678 RNV327678 RDZ327678 QUD327678 QKH327678 QAL327678 PQP327678 PGT327678 OWX327678 ONB327678 ODF327678 NTJ327678 NJN327678 MZR327678 MPV327678 MFZ327678 LWD327678 LMH327678 LCL327678 KSP327678 KIT327678 JYX327678 JPB327678 JFF327678 IVJ327678 ILN327678 IBR327678 HRV327678 HHZ327678 GYD327678 GOH327678 GEL327678 FUP327678 FKT327678 FAX327678 ERB327678 EHF327678 DXJ327678 DNN327678 DDR327678 CTV327678 CJZ327678 CAD327678 BQH327678 BGL327678 AWP327678 AMT327678 ACX327678 TB327678 JF327678 J327678 WVR262142 WLV262142 WBZ262142 VSD262142 VIH262142 UYL262142 UOP262142 UET262142 TUX262142 TLB262142 TBF262142 SRJ262142 SHN262142 RXR262142 RNV262142 RDZ262142 QUD262142 QKH262142 QAL262142 PQP262142 PGT262142 OWX262142 ONB262142 ODF262142 NTJ262142 NJN262142 MZR262142 MPV262142 MFZ262142 LWD262142 LMH262142 LCL262142 KSP262142 KIT262142 JYX262142 JPB262142 JFF262142 IVJ262142 ILN262142 IBR262142 HRV262142 HHZ262142 GYD262142 GOH262142 GEL262142 FUP262142 FKT262142 FAX262142 ERB262142 EHF262142 DXJ262142 DNN262142 DDR262142 CTV262142 CJZ262142 CAD262142 BQH262142 BGL262142 AWP262142 AMT262142 ACX262142 TB262142 JF262142 J262142 WVR196606 WLV196606 WBZ196606 VSD196606 VIH196606 UYL196606 UOP196606 UET196606 TUX196606 TLB196606 TBF196606 SRJ196606 SHN196606 RXR196606 RNV196606 RDZ196606 QUD196606 QKH196606 QAL196606 PQP196606 PGT196606 OWX196606 ONB196606 ODF196606 NTJ196606 NJN196606 MZR196606 MPV196606 MFZ196606 LWD196606 LMH196606 LCL196606 KSP196606 KIT196606 JYX196606 JPB196606 JFF196606 IVJ196606 ILN196606 IBR196606 HRV196606 HHZ196606 GYD196606 GOH196606 GEL196606 FUP196606 FKT196606 FAX196606 ERB196606 EHF196606 DXJ196606 DNN196606 DDR196606 CTV196606 CJZ196606 CAD196606 BQH196606 BGL196606 AWP196606 AMT196606 ACX196606 TB196606 JF196606 J196606 WVR131070 WLV131070 WBZ131070 VSD131070 VIH131070 UYL131070 UOP131070 UET131070 TUX131070 TLB131070 TBF131070 SRJ131070 SHN131070 RXR131070 RNV131070 RDZ131070 QUD131070 QKH131070 QAL131070 PQP131070 PGT131070 OWX131070 ONB131070 ODF131070 NTJ131070 NJN131070 MZR131070 MPV131070 MFZ131070 LWD131070 LMH131070 LCL131070 KSP131070 KIT131070 JYX131070 JPB131070 JFF131070 IVJ131070 ILN131070 IBR131070 HRV131070 HHZ131070 GYD131070 GOH131070 GEL131070 FUP131070 FKT131070 FAX131070 ERB131070 EHF131070 DXJ131070 DNN131070 DDR131070 CTV131070 CJZ131070 CAD131070 BQH131070 BGL131070 AWP131070 AMT131070 ACX131070 TB131070 JF131070 J131070 WVR65534 WLV65534 WBZ65534 VSD65534 VIH65534 UYL65534 UOP65534 UET65534 TUX65534 TLB65534 TBF65534 SRJ65534 SHN65534 RXR65534 RNV65534 RDZ65534 QUD65534 QKH65534 QAL65534 PQP65534 PGT65534 OWX65534 ONB65534 ODF65534 NTJ65534 NJN65534 MZR65534 MPV65534 MFZ65534 LWD65534 LMH65534 LCL65534 KSP65534 KIT65534 JYX65534 JPB65534 JFF65534 IVJ65534 ILN65534 IBR65534 HRV65534 HHZ65534 GYD65534 GOH65534 GEL65534 FUP65534 FKT65534 FAX65534 ERB65534 EHF65534 DXJ65534 DNN65534 DDR65534 CTV65534 CJZ65534 CAD65534 BQH65534 BGL65534 AWP65534 AMT65534 ACX65534 TB65534 JF65534 J65534 J8 WVR8 WLV8 WBZ8 VSD8 VIH8 UYL8 UOP8 UET8 TUX8 TLB8 TBF8 SRJ8 SHN8 RXR8 RNV8 RDZ8 QUD8 QKH8 QAL8 PQP8 PGT8 OWX8 ONB8 ODF8 NTJ8 NJN8 MZR8 MPV8 MFZ8 LWD8 LMH8 LCL8 KSP8 KIT8 JYX8 JPB8 JFF8 IVJ8 ILN8 IBR8 HRV8 HHZ8 GYD8 GOH8 GEL8 FUP8 FKT8 FAX8 ERB8 EHF8 DXJ8 DNN8 DDR8 CTV8 CJZ8 CAD8 BQH8 BGL8 AWP8 AMT8 ACX8 TB8 JF8">
      <formula1>$L$1:$L$2</formula1>
    </dataValidation>
    <dataValidation type="list" allowBlank="1" showInputMessage="1" showErrorMessage="1" errorTitle="Seleccione un valor de la lista" sqref="WVR983037 WLV983037 WBZ983037 VSD983037 VIH983037 UYL983037 UOP983037 UET983037 TUX983037 TLB983037 TBF983037 SRJ983037 SHN983037 RXR983037 RNV983037 RDZ983037 QUD983037 QKH983037 QAL983037 PQP983037 PGT983037 OWX983037 ONB983037 ODF983037 NTJ983037 NJN983037 MZR983037 MPV983037 MFZ983037 LWD983037 LMH983037 LCL983037 KSP983037 KIT983037 JYX983037 JPB983037 JFF983037 IVJ983037 ILN983037 IBR983037 HRV983037 HHZ983037 GYD983037 GOH983037 GEL983037 FUP983037 FKT983037 FAX983037 ERB983037 EHF983037 DXJ983037 DNN983037 DDR983037 CTV983037 CJZ983037 CAD983037 BQH983037 BGL983037 AWP983037 AMT983037 ACX983037 TB983037 JF983037 J983037 WVR917501 WLV917501 WBZ917501 VSD917501 VIH917501 UYL917501 UOP917501 UET917501 TUX917501 TLB917501 TBF917501 SRJ917501 SHN917501 RXR917501 RNV917501 RDZ917501 QUD917501 QKH917501 QAL917501 PQP917501 PGT917501 OWX917501 ONB917501 ODF917501 NTJ917501 NJN917501 MZR917501 MPV917501 MFZ917501 LWD917501 LMH917501 LCL917501 KSP917501 KIT917501 JYX917501 JPB917501 JFF917501 IVJ917501 ILN917501 IBR917501 HRV917501 HHZ917501 GYD917501 GOH917501 GEL917501 FUP917501 FKT917501 FAX917501 ERB917501 EHF917501 DXJ917501 DNN917501 DDR917501 CTV917501 CJZ917501 CAD917501 BQH917501 BGL917501 AWP917501 AMT917501 ACX917501 TB917501 JF917501 J917501 WVR851965 WLV851965 WBZ851965 VSD851965 VIH851965 UYL851965 UOP851965 UET851965 TUX851965 TLB851965 TBF851965 SRJ851965 SHN851965 RXR851965 RNV851965 RDZ851965 QUD851965 QKH851965 QAL851965 PQP851965 PGT851965 OWX851965 ONB851965 ODF851965 NTJ851965 NJN851965 MZR851965 MPV851965 MFZ851965 LWD851965 LMH851965 LCL851965 KSP851965 KIT851965 JYX851965 JPB851965 JFF851965 IVJ851965 ILN851965 IBR851965 HRV851965 HHZ851965 GYD851965 GOH851965 GEL851965 FUP851965 FKT851965 FAX851965 ERB851965 EHF851965 DXJ851965 DNN851965 DDR851965 CTV851965 CJZ851965 CAD851965 BQH851965 BGL851965 AWP851965 AMT851965 ACX851965 TB851965 JF851965 J851965 WVR786429 WLV786429 WBZ786429 VSD786429 VIH786429 UYL786429 UOP786429 UET786429 TUX786429 TLB786429 TBF786429 SRJ786429 SHN786429 RXR786429 RNV786429 RDZ786429 QUD786429 QKH786429 QAL786429 PQP786429 PGT786429 OWX786429 ONB786429 ODF786429 NTJ786429 NJN786429 MZR786429 MPV786429 MFZ786429 LWD786429 LMH786429 LCL786429 KSP786429 KIT786429 JYX786429 JPB786429 JFF786429 IVJ786429 ILN786429 IBR786429 HRV786429 HHZ786429 GYD786429 GOH786429 GEL786429 FUP786429 FKT786429 FAX786429 ERB786429 EHF786429 DXJ786429 DNN786429 DDR786429 CTV786429 CJZ786429 CAD786429 BQH786429 BGL786429 AWP786429 AMT786429 ACX786429 TB786429 JF786429 J786429 WVR720893 WLV720893 WBZ720893 VSD720893 VIH720893 UYL720893 UOP720893 UET720893 TUX720893 TLB720893 TBF720893 SRJ720893 SHN720893 RXR720893 RNV720893 RDZ720893 QUD720893 QKH720893 QAL720893 PQP720893 PGT720893 OWX720893 ONB720893 ODF720893 NTJ720893 NJN720893 MZR720893 MPV720893 MFZ720893 LWD720893 LMH720893 LCL720893 KSP720893 KIT720893 JYX720893 JPB720893 JFF720893 IVJ720893 ILN720893 IBR720893 HRV720893 HHZ720893 GYD720893 GOH720893 GEL720893 FUP720893 FKT720893 FAX720893 ERB720893 EHF720893 DXJ720893 DNN720893 DDR720893 CTV720893 CJZ720893 CAD720893 BQH720893 BGL720893 AWP720893 AMT720893 ACX720893 TB720893 JF720893 J720893 WVR655357 WLV655357 WBZ655357 VSD655357 VIH655357 UYL655357 UOP655357 UET655357 TUX655357 TLB655357 TBF655357 SRJ655357 SHN655357 RXR655357 RNV655357 RDZ655357 QUD655357 QKH655357 QAL655357 PQP655357 PGT655357 OWX655357 ONB655357 ODF655357 NTJ655357 NJN655357 MZR655357 MPV655357 MFZ655357 LWD655357 LMH655357 LCL655357 KSP655357 KIT655357 JYX655357 JPB655357 JFF655357 IVJ655357 ILN655357 IBR655357 HRV655357 HHZ655357 GYD655357 GOH655357 GEL655357 FUP655357 FKT655357 FAX655357 ERB655357 EHF655357 DXJ655357 DNN655357 DDR655357 CTV655357 CJZ655357 CAD655357 BQH655357 BGL655357 AWP655357 AMT655357 ACX655357 TB655357 JF655357 J655357 WVR589821 WLV589821 WBZ589821 VSD589821 VIH589821 UYL589821 UOP589821 UET589821 TUX589821 TLB589821 TBF589821 SRJ589821 SHN589821 RXR589821 RNV589821 RDZ589821 QUD589821 QKH589821 QAL589821 PQP589821 PGT589821 OWX589821 ONB589821 ODF589821 NTJ589821 NJN589821 MZR589821 MPV589821 MFZ589821 LWD589821 LMH589821 LCL589821 KSP589821 KIT589821 JYX589821 JPB589821 JFF589821 IVJ589821 ILN589821 IBR589821 HRV589821 HHZ589821 GYD589821 GOH589821 GEL589821 FUP589821 FKT589821 FAX589821 ERB589821 EHF589821 DXJ589821 DNN589821 DDR589821 CTV589821 CJZ589821 CAD589821 BQH589821 BGL589821 AWP589821 AMT589821 ACX589821 TB589821 JF589821 J589821 WVR524285 WLV524285 WBZ524285 VSD524285 VIH524285 UYL524285 UOP524285 UET524285 TUX524285 TLB524285 TBF524285 SRJ524285 SHN524285 RXR524285 RNV524285 RDZ524285 QUD524285 QKH524285 QAL524285 PQP524285 PGT524285 OWX524285 ONB524285 ODF524285 NTJ524285 NJN524285 MZR524285 MPV524285 MFZ524285 LWD524285 LMH524285 LCL524285 KSP524285 KIT524285 JYX524285 JPB524285 JFF524285 IVJ524285 ILN524285 IBR524285 HRV524285 HHZ524285 GYD524285 GOH524285 GEL524285 FUP524285 FKT524285 FAX524285 ERB524285 EHF524285 DXJ524285 DNN524285 DDR524285 CTV524285 CJZ524285 CAD524285 BQH524285 BGL524285 AWP524285 AMT524285 ACX524285 TB524285 JF524285 J524285 WVR458749 WLV458749 WBZ458749 VSD458749 VIH458749 UYL458749 UOP458749 UET458749 TUX458749 TLB458749 TBF458749 SRJ458749 SHN458749 RXR458749 RNV458749 RDZ458749 QUD458749 QKH458749 QAL458749 PQP458749 PGT458749 OWX458749 ONB458749 ODF458749 NTJ458749 NJN458749 MZR458749 MPV458749 MFZ458749 LWD458749 LMH458749 LCL458749 KSP458749 KIT458749 JYX458749 JPB458749 JFF458749 IVJ458749 ILN458749 IBR458749 HRV458749 HHZ458749 GYD458749 GOH458749 GEL458749 FUP458749 FKT458749 FAX458749 ERB458749 EHF458749 DXJ458749 DNN458749 DDR458749 CTV458749 CJZ458749 CAD458749 BQH458749 BGL458749 AWP458749 AMT458749 ACX458749 TB458749 JF458749 J458749 WVR393213 WLV393213 WBZ393213 VSD393213 VIH393213 UYL393213 UOP393213 UET393213 TUX393213 TLB393213 TBF393213 SRJ393213 SHN393213 RXR393213 RNV393213 RDZ393213 QUD393213 QKH393213 QAL393213 PQP393213 PGT393213 OWX393213 ONB393213 ODF393213 NTJ393213 NJN393213 MZR393213 MPV393213 MFZ393213 LWD393213 LMH393213 LCL393213 KSP393213 KIT393213 JYX393213 JPB393213 JFF393213 IVJ393213 ILN393213 IBR393213 HRV393213 HHZ393213 GYD393213 GOH393213 GEL393213 FUP393213 FKT393213 FAX393213 ERB393213 EHF393213 DXJ393213 DNN393213 DDR393213 CTV393213 CJZ393213 CAD393213 BQH393213 BGL393213 AWP393213 AMT393213 ACX393213 TB393213 JF393213 J393213 WVR327677 WLV327677 WBZ327677 VSD327677 VIH327677 UYL327677 UOP327677 UET327677 TUX327677 TLB327677 TBF327677 SRJ327677 SHN327677 RXR327677 RNV327677 RDZ327677 QUD327677 QKH327677 QAL327677 PQP327677 PGT327677 OWX327677 ONB327677 ODF327677 NTJ327677 NJN327677 MZR327677 MPV327677 MFZ327677 LWD327677 LMH327677 LCL327677 KSP327677 KIT327677 JYX327677 JPB327677 JFF327677 IVJ327677 ILN327677 IBR327677 HRV327677 HHZ327677 GYD327677 GOH327677 GEL327677 FUP327677 FKT327677 FAX327677 ERB327677 EHF327677 DXJ327677 DNN327677 DDR327677 CTV327677 CJZ327677 CAD327677 BQH327677 BGL327677 AWP327677 AMT327677 ACX327677 TB327677 JF327677 J327677 WVR262141 WLV262141 WBZ262141 VSD262141 VIH262141 UYL262141 UOP262141 UET262141 TUX262141 TLB262141 TBF262141 SRJ262141 SHN262141 RXR262141 RNV262141 RDZ262141 QUD262141 QKH262141 QAL262141 PQP262141 PGT262141 OWX262141 ONB262141 ODF262141 NTJ262141 NJN262141 MZR262141 MPV262141 MFZ262141 LWD262141 LMH262141 LCL262141 KSP262141 KIT262141 JYX262141 JPB262141 JFF262141 IVJ262141 ILN262141 IBR262141 HRV262141 HHZ262141 GYD262141 GOH262141 GEL262141 FUP262141 FKT262141 FAX262141 ERB262141 EHF262141 DXJ262141 DNN262141 DDR262141 CTV262141 CJZ262141 CAD262141 BQH262141 BGL262141 AWP262141 AMT262141 ACX262141 TB262141 JF262141 J262141 WVR196605 WLV196605 WBZ196605 VSD196605 VIH196605 UYL196605 UOP196605 UET196605 TUX196605 TLB196605 TBF196605 SRJ196605 SHN196605 RXR196605 RNV196605 RDZ196605 QUD196605 QKH196605 QAL196605 PQP196605 PGT196605 OWX196605 ONB196605 ODF196605 NTJ196605 NJN196605 MZR196605 MPV196605 MFZ196605 LWD196605 LMH196605 LCL196605 KSP196605 KIT196605 JYX196605 JPB196605 JFF196605 IVJ196605 ILN196605 IBR196605 HRV196605 HHZ196605 GYD196605 GOH196605 GEL196605 FUP196605 FKT196605 FAX196605 ERB196605 EHF196605 DXJ196605 DNN196605 DDR196605 CTV196605 CJZ196605 CAD196605 BQH196605 BGL196605 AWP196605 AMT196605 ACX196605 TB196605 JF196605 J196605 WVR131069 WLV131069 WBZ131069 VSD131069 VIH131069 UYL131069 UOP131069 UET131069 TUX131069 TLB131069 TBF131069 SRJ131069 SHN131069 RXR131069 RNV131069 RDZ131069 QUD131069 QKH131069 QAL131069 PQP131069 PGT131069 OWX131069 ONB131069 ODF131069 NTJ131069 NJN131069 MZR131069 MPV131069 MFZ131069 LWD131069 LMH131069 LCL131069 KSP131069 KIT131069 JYX131069 JPB131069 JFF131069 IVJ131069 ILN131069 IBR131069 HRV131069 HHZ131069 GYD131069 GOH131069 GEL131069 FUP131069 FKT131069 FAX131069 ERB131069 EHF131069 DXJ131069 DNN131069 DDR131069 CTV131069 CJZ131069 CAD131069 BQH131069 BGL131069 AWP131069 AMT131069 ACX131069 TB131069 JF131069 J131069 WVR65533 WLV65533 WBZ65533 VSD65533 VIH65533 UYL65533 UOP65533 UET65533 TUX65533 TLB65533 TBF65533 SRJ65533 SHN65533 RXR65533 RNV65533 RDZ65533 QUD65533 QKH65533 QAL65533 PQP65533 PGT65533 OWX65533 ONB65533 ODF65533 NTJ65533 NJN65533 MZR65533 MPV65533 MFZ65533 LWD65533 LMH65533 LCL65533 KSP65533 KIT65533 JYX65533 JPB65533 JFF65533 IVJ65533 ILN65533 IBR65533 HRV65533 HHZ65533 GYD65533 GOH65533 GEL65533 FUP65533 FKT65533 FAX65533 ERB65533 EHF65533 DXJ65533 DNN65533 DDR65533 CTV65533 CJZ65533 CAD65533 BQH65533 BGL65533 AWP65533 AMT65533 ACX65533 TB65533 JF65533 J65533 J7 WVR7 WLV7 WBZ7 VSD7 VIH7 UYL7 UOP7 UET7 TUX7 TLB7 TBF7 SRJ7 SHN7 RXR7 RNV7 RDZ7 QUD7 QKH7 QAL7 PQP7 PGT7 OWX7 ONB7 ODF7 NTJ7 NJN7 MZR7 MPV7 MFZ7 LWD7 LMH7 LCL7 KSP7 KIT7 JYX7 JPB7 JFF7 IVJ7 ILN7 IBR7 HRV7 HHZ7 GYD7 GOH7 GEL7 FUP7 FKT7 FAX7 ERB7 EHF7 DXJ7 DNN7 DDR7 CTV7 CJZ7 CAD7 BQH7 BGL7 AWP7 AMT7 ACX7 TB7 JF7">
      <formula1>$K$1:$K$4</formula1>
    </dataValidation>
  </dataValidations>
  <printOptions horizontalCentered="1"/>
  <pageMargins left="0.43307086614173229" right="0.43307086614173229" top="1.18" bottom="1.17" header="0.31496062992125984" footer="0.31496062992125984"/>
  <pageSetup paperSize="119" scale="85" orientation="landscape" r:id="rId1"/>
  <drawing r:id="rId2"/>
  <legacy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workbookViewId="0">
      <selection activeCell="I3" sqref="I3"/>
    </sheetView>
  </sheetViews>
  <sheetFormatPr baseColWidth="10" defaultRowHeight="12.75" x14ac:dyDescent="0.2"/>
  <cols>
    <col min="1" max="2" width="19.42578125" customWidth="1"/>
    <col min="3" max="3" width="21.42578125" customWidth="1"/>
    <col min="5" max="5" width="16.28515625" customWidth="1"/>
    <col min="7" max="7" width="18.7109375" customWidth="1"/>
    <col min="8" max="8" width="17.5703125" customWidth="1"/>
  </cols>
  <sheetData>
    <row r="1" spans="1:10" ht="13.5" thickBot="1" x14ac:dyDescent="0.25">
      <c r="A1" s="286" t="s">
        <v>39</v>
      </c>
      <c r="B1" s="287"/>
      <c r="C1" s="287"/>
      <c r="D1" s="287"/>
      <c r="E1" s="287"/>
      <c r="F1" s="287"/>
      <c r="G1" s="287"/>
      <c r="H1" s="287"/>
      <c r="I1" s="287"/>
      <c r="J1" s="288"/>
    </row>
    <row r="2" spans="1:10" ht="25.5" x14ac:dyDescent="0.2">
      <c r="A2" s="39" t="s">
        <v>15</v>
      </c>
      <c r="B2" s="101" t="s">
        <v>14</v>
      </c>
      <c r="C2" s="101" t="s">
        <v>21</v>
      </c>
      <c r="D2" s="178" t="s">
        <v>23</v>
      </c>
      <c r="E2" s="178" t="s">
        <v>24</v>
      </c>
      <c r="F2" s="252" t="s">
        <v>25</v>
      </c>
      <c r="G2" s="253"/>
      <c r="H2" s="178" t="s">
        <v>26</v>
      </c>
      <c r="I2" s="178" t="s">
        <v>16</v>
      </c>
      <c r="J2" s="102" t="s">
        <v>27</v>
      </c>
    </row>
    <row r="3" spans="1:10" ht="272.25" customHeight="1" thickBot="1" x14ac:dyDescent="0.25">
      <c r="A3" s="92" t="s">
        <v>150</v>
      </c>
      <c r="B3" s="43">
        <v>1</v>
      </c>
      <c r="C3" s="43">
        <v>3013</v>
      </c>
      <c r="D3" s="44">
        <v>1</v>
      </c>
      <c r="E3" s="95" t="s">
        <v>139</v>
      </c>
      <c r="F3" s="281" t="s">
        <v>140</v>
      </c>
      <c r="G3" s="282"/>
      <c r="H3" s="41" t="s">
        <v>74</v>
      </c>
      <c r="I3" s="42">
        <v>43829</v>
      </c>
      <c r="J3" s="103"/>
    </row>
    <row r="8" spans="1:10" x14ac:dyDescent="0.2">
      <c r="I8" s="26"/>
    </row>
  </sheetData>
  <mergeCells count="3">
    <mergeCell ref="A1:J1"/>
    <mergeCell ref="F2:G2"/>
    <mergeCell ref="F3:G3"/>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workbookViewId="0">
      <selection activeCell="J22" sqref="J22"/>
    </sheetView>
  </sheetViews>
  <sheetFormatPr baseColWidth="10" defaultRowHeight="12.75" x14ac:dyDescent="0.2"/>
  <cols>
    <col min="2" max="2" width="19.5703125" customWidth="1"/>
    <col min="3" max="3" width="19.7109375" customWidth="1"/>
    <col min="5" max="5" width="21.5703125" customWidth="1"/>
    <col min="7" max="7" width="18.85546875" customWidth="1"/>
    <col min="8" max="8" width="21.7109375" customWidth="1"/>
  </cols>
  <sheetData>
    <row r="1" spans="1:10" ht="13.5" thickBot="1" x14ac:dyDescent="0.25">
      <c r="A1" s="286" t="s">
        <v>39</v>
      </c>
      <c r="B1" s="287"/>
      <c r="C1" s="287"/>
      <c r="D1" s="287"/>
      <c r="E1" s="287"/>
      <c r="F1" s="287"/>
      <c r="G1" s="287"/>
      <c r="H1" s="287"/>
      <c r="I1" s="287"/>
      <c r="J1" s="288"/>
    </row>
    <row r="2" spans="1:10" ht="25.5" x14ac:dyDescent="0.2">
      <c r="A2" s="39" t="s">
        <v>15</v>
      </c>
      <c r="B2" s="101" t="s">
        <v>14</v>
      </c>
      <c r="C2" s="101" t="s">
        <v>21</v>
      </c>
      <c r="D2" s="178" t="s">
        <v>23</v>
      </c>
      <c r="E2" s="178" t="s">
        <v>24</v>
      </c>
      <c r="F2" s="252" t="s">
        <v>25</v>
      </c>
      <c r="G2" s="253"/>
      <c r="H2" s="178" t="s">
        <v>26</v>
      </c>
      <c r="I2" s="178" t="s">
        <v>16</v>
      </c>
      <c r="J2" s="102" t="s">
        <v>27</v>
      </c>
    </row>
    <row r="3" spans="1:10" ht="157.5" customHeight="1" thickBot="1" x14ac:dyDescent="0.25">
      <c r="A3" s="92">
        <v>44105</v>
      </c>
      <c r="B3" s="43">
        <v>1</v>
      </c>
      <c r="C3" s="43"/>
      <c r="D3" s="44">
        <v>1</v>
      </c>
      <c r="E3" s="95" t="s">
        <v>152</v>
      </c>
      <c r="F3" s="281"/>
      <c r="G3" s="282"/>
      <c r="H3" s="41" t="s">
        <v>74</v>
      </c>
      <c r="I3" s="42">
        <v>44195</v>
      </c>
      <c r="J3" s="103"/>
    </row>
    <row r="8" spans="1:10" x14ac:dyDescent="0.2">
      <c r="I8" s="26"/>
    </row>
  </sheetData>
  <mergeCells count="3">
    <mergeCell ref="A1:J1"/>
    <mergeCell ref="F2:G2"/>
    <mergeCell ref="F3:G3"/>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2:AD28"/>
  <sheetViews>
    <sheetView workbookViewId="0">
      <selection activeCell="F29" sqref="F29"/>
    </sheetView>
  </sheetViews>
  <sheetFormatPr baseColWidth="10" defaultRowHeight="12.75" x14ac:dyDescent="0.2"/>
  <cols>
    <col min="3" max="3" width="11.85546875" customWidth="1"/>
    <col min="16" max="16" width="11.42578125" style="144"/>
    <col min="17" max="17" width="6.5703125" style="144" customWidth="1"/>
    <col min="18" max="18" width="11.42578125" style="143"/>
    <col min="19" max="19" width="15.85546875" style="143" customWidth="1"/>
    <col min="20" max="20" width="54.5703125" style="145" customWidth="1"/>
    <col min="21" max="21" width="5.28515625" style="144" customWidth="1"/>
  </cols>
  <sheetData>
    <row r="2" spans="2:30" ht="13.5" thickBot="1" x14ac:dyDescent="0.25"/>
    <row r="3" spans="2:30" ht="26.25" customHeight="1" thickBot="1" x14ac:dyDescent="0.25">
      <c r="B3" s="322" t="s">
        <v>124</v>
      </c>
      <c r="C3" s="323"/>
      <c r="D3" s="323"/>
      <c r="E3" s="324"/>
      <c r="O3" s="111"/>
      <c r="P3" s="317"/>
      <c r="Q3" s="317"/>
      <c r="R3" s="317"/>
      <c r="S3" s="317"/>
      <c r="T3" s="317"/>
      <c r="U3" s="317"/>
      <c r="V3" s="111"/>
      <c r="W3" s="111"/>
      <c r="X3" s="111"/>
      <c r="Y3" s="111"/>
      <c r="Z3" s="111"/>
      <c r="AA3" s="111"/>
      <c r="AB3" s="111"/>
      <c r="AC3" s="111"/>
      <c r="AD3" s="111"/>
    </row>
    <row r="4" spans="2:30" x14ac:dyDescent="0.2">
      <c r="B4" s="325" t="s">
        <v>108</v>
      </c>
      <c r="C4" s="326"/>
      <c r="D4" s="326" t="s">
        <v>125</v>
      </c>
      <c r="E4" s="327"/>
      <c r="O4" s="111"/>
      <c r="P4" s="317"/>
      <c r="Q4" s="317"/>
      <c r="R4" s="192"/>
      <c r="S4" s="193"/>
      <c r="T4" s="318"/>
      <c r="U4" s="318"/>
      <c r="V4" s="111"/>
      <c r="W4" s="111"/>
      <c r="X4" s="111"/>
      <c r="Y4" s="111"/>
      <c r="Z4" s="111"/>
      <c r="AA4" s="111"/>
      <c r="AB4" s="111"/>
      <c r="AC4" s="111"/>
      <c r="AD4" s="111"/>
    </row>
    <row r="5" spans="2:30" ht="62.25" customHeight="1" x14ac:dyDescent="0.2">
      <c r="B5" s="314" t="s">
        <v>126</v>
      </c>
      <c r="C5" s="315"/>
      <c r="D5" s="312">
        <v>23</v>
      </c>
      <c r="E5" s="313"/>
      <c r="O5" s="111"/>
      <c r="P5" s="316"/>
      <c r="Q5" s="316"/>
      <c r="R5" s="194"/>
      <c r="S5" s="180"/>
      <c r="T5" s="195"/>
      <c r="U5" s="196"/>
      <c r="V5" s="111"/>
      <c r="W5" s="111"/>
      <c r="X5" s="111"/>
      <c r="Y5" s="111"/>
      <c r="Z5" s="111"/>
      <c r="AA5" s="111"/>
      <c r="AB5" s="111"/>
      <c r="AC5" s="111"/>
      <c r="AD5" s="111"/>
    </row>
    <row r="6" spans="2:30" ht="14.25" x14ac:dyDescent="0.2">
      <c r="B6" s="314" t="s">
        <v>127</v>
      </c>
      <c r="C6" s="315"/>
      <c r="D6" s="312">
        <v>32</v>
      </c>
      <c r="E6" s="313"/>
      <c r="O6" s="111"/>
      <c r="P6" s="316"/>
      <c r="Q6" s="316"/>
      <c r="R6" s="194"/>
      <c r="S6" s="180"/>
      <c r="T6" s="195"/>
      <c r="U6" s="196"/>
      <c r="V6" s="111"/>
      <c r="W6" s="111"/>
      <c r="X6" s="111"/>
      <c r="Y6" s="111"/>
      <c r="Z6" s="111"/>
      <c r="AA6" s="111"/>
      <c r="AB6" s="111"/>
      <c r="AC6" s="111"/>
      <c r="AD6" s="111"/>
    </row>
    <row r="7" spans="2:30" ht="14.25" x14ac:dyDescent="0.2">
      <c r="B7" s="314" t="s">
        <v>128</v>
      </c>
      <c r="C7" s="315"/>
      <c r="D7" s="312">
        <v>32</v>
      </c>
      <c r="E7" s="313"/>
      <c r="O7" s="111"/>
      <c r="P7" s="316"/>
      <c r="Q7" s="316"/>
      <c r="R7" s="194"/>
      <c r="S7" s="180"/>
      <c r="T7" s="195"/>
      <c r="U7" s="196"/>
      <c r="V7" s="111"/>
      <c r="W7" s="111"/>
      <c r="X7" s="111"/>
      <c r="Y7" s="111"/>
      <c r="Z7" s="111"/>
      <c r="AA7" s="111"/>
      <c r="AB7" s="111"/>
      <c r="AC7" s="111"/>
      <c r="AD7" s="111"/>
    </row>
    <row r="8" spans="2:30" ht="14.25" x14ac:dyDescent="0.2">
      <c r="B8" s="314" t="s">
        <v>129</v>
      </c>
      <c r="C8" s="315"/>
      <c r="D8" s="312">
        <v>23</v>
      </c>
      <c r="E8" s="313"/>
      <c r="O8" s="111"/>
      <c r="P8" s="316"/>
      <c r="Q8" s="316"/>
      <c r="R8" s="194"/>
      <c r="S8" s="180"/>
      <c r="T8" s="195"/>
      <c r="U8" s="196"/>
      <c r="V8" s="111"/>
      <c r="W8" s="111"/>
      <c r="X8" s="111"/>
      <c r="Y8" s="111"/>
      <c r="Z8" s="111"/>
      <c r="AA8" s="111"/>
      <c r="AB8" s="111"/>
      <c r="AC8" s="111"/>
      <c r="AD8" s="111"/>
    </row>
    <row r="9" spans="2:30" ht="37.5" customHeight="1" x14ac:dyDescent="0.2">
      <c r="B9" s="314" t="s">
        <v>130</v>
      </c>
      <c r="C9" s="315"/>
      <c r="D9" s="312">
        <v>16</v>
      </c>
      <c r="E9" s="313"/>
      <c r="O9" s="111"/>
      <c r="P9" s="316"/>
      <c r="Q9" s="316"/>
      <c r="R9" s="194"/>
      <c r="S9" s="180"/>
      <c r="T9" s="319"/>
      <c r="U9" s="320"/>
      <c r="V9" s="111"/>
      <c r="W9" s="111"/>
      <c r="X9" s="111"/>
      <c r="Y9" s="111"/>
      <c r="Z9" s="111"/>
      <c r="AA9" s="111"/>
      <c r="AB9" s="111"/>
      <c r="AC9" s="111"/>
      <c r="AD9" s="111"/>
    </row>
    <row r="10" spans="2:30" ht="14.25" x14ac:dyDescent="0.2">
      <c r="B10" s="304" t="s">
        <v>131</v>
      </c>
      <c r="C10" s="305"/>
      <c r="D10" s="312"/>
      <c r="E10" s="313"/>
      <c r="O10" s="111"/>
      <c r="P10" s="316"/>
      <c r="Q10" s="316"/>
      <c r="R10" s="194"/>
      <c r="S10" s="180"/>
      <c r="T10" s="319"/>
      <c r="U10" s="320"/>
      <c r="V10" s="111"/>
      <c r="W10" s="111"/>
      <c r="X10" s="111"/>
      <c r="Y10" s="111"/>
      <c r="Z10" s="111"/>
      <c r="AA10" s="111"/>
      <c r="AB10" s="111"/>
      <c r="AC10" s="111"/>
      <c r="AD10" s="111"/>
    </row>
    <row r="11" spans="2:30" ht="36" customHeight="1" x14ac:dyDescent="0.2">
      <c r="B11" s="304" t="s">
        <v>109</v>
      </c>
      <c r="C11" s="305"/>
      <c r="D11" s="312"/>
      <c r="E11" s="313"/>
      <c r="O11" s="111"/>
      <c r="P11" s="316"/>
      <c r="Q11" s="316"/>
      <c r="R11" s="194"/>
      <c r="S11" s="180"/>
      <c r="T11" s="319"/>
      <c r="U11" s="320"/>
      <c r="V11" s="111"/>
      <c r="W11" s="111"/>
      <c r="X11" s="111"/>
      <c r="Y11" s="111"/>
      <c r="Z11" s="111"/>
      <c r="AA11" s="111"/>
      <c r="AB11" s="111"/>
      <c r="AC11" s="111"/>
      <c r="AD11" s="111"/>
    </row>
    <row r="12" spans="2:30" ht="27" customHeight="1" x14ac:dyDescent="0.2">
      <c r="B12" s="304" t="s">
        <v>110</v>
      </c>
      <c r="C12" s="305"/>
      <c r="D12" s="312"/>
      <c r="E12" s="313"/>
      <c r="O12" s="111"/>
      <c r="P12" s="316"/>
      <c r="Q12" s="316"/>
      <c r="R12" s="194"/>
      <c r="S12" s="180"/>
      <c r="T12" s="319"/>
      <c r="U12" s="320"/>
      <c r="V12" s="111"/>
      <c r="W12" s="111"/>
      <c r="X12" s="111"/>
      <c r="Y12" s="111"/>
      <c r="Z12" s="111"/>
      <c r="AA12" s="111"/>
      <c r="AB12" s="111"/>
      <c r="AC12" s="111"/>
      <c r="AD12" s="111"/>
    </row>
    <row r="13" spans="2:30" ht="12.75" customHeight="1" x14ac:dyDescent="0.2">
      <c r="B13" s="304" t="s">
        <v>111</v>
      </c>
      <c r="C13" s="305"/>
      <c r="D13" s="306"/>
      <c r="E13" s="307"/>
      <c r="O13" s="111"/>
      <c r="P13" s="316"/>
      <c r="Q13" s="316"/>
      <c r="R13" s="194"/>
      <c r="S13" s="180"/>
      <c r="T13" s="320"/>
      <c r="U13" s="320"/>
      <c r="V13" s="111"/>
      <c r="W13" s="111"/>
      <c r="X13" s="111"/>
      <c r="Y13" s="111"/>
      <c r="Z13" s="111"/>
      <c r="AA13" s="111"/>
      <c r="AB13" s="111"/>
      <c r="AC13" s="111"/>
      <c r="AD13" s="111"/>
    </row>
    <row r="14" spans="2:30" ht="12.75" customHeight="1" x14ac:dyDescent="0.2">
      <c r="B14" s="314" t="s">
        <v>132</v>
      </c>
      <c r="C14" s="315"/>
      <c r="D14" s="306"/>
      <c r="E14" s="307"/>
      <c r="O14" s="111"/>
      <c r="P14" s="316"/>
      <c r="Q14" s="316"/>
      <c r="R14" s="194"/>
      <c r="S14" s="180"/>
      <c r="T14" s="320"/>
      <c r="U14" s="320"/>
      <c r="V14" s="111"/>
      <c r="W14" s="111"/>
      <c r="X14" s="111"/>
      <c r="Y14" s="111"/>
      <c r="Z14" s="111"/>
      <c r="AA14" s="111"/>
      <c r="AB14" s="111"/>
      <c r="AC14" s="111"/>
      <c r="AD14" s="111"/>
    </row>
    <row r="15" spans="2:30" ht="14.25" x14ac:dyDescent="0.2">
      <c r="B15" s="304" t="s">
        <v>133</v>
      </c>
      <c r="C15" s="305"/>
      <c r="D15" s="306"/>
      <c r="E15" s="307"/>
      <c r="O15" s="111"/>
      <c r="P15" s="316"/>
      <c r="Q15" s="316"/>
      <c r="R15" s="194"/>
      <c r="S15" s="180"/>
      <c r="T15" s="320"/>
      <c r="U15" s="320"/>
      <c r="V15" s="111"/>
      <c r="W15" s="111"/>
      <c r="X15" s="111"/>
      <c r="Y15" s="111"/>
      <c r="Z15" s="111"/>
      <c r="AA15" s="111"/>
      <c r="AB15" s="111"/>
      <c r="AC15" s="111"/>
      <c r="AD15" s="111"/>
    </row>
    <row r="16" spans="2:30" ht="15" thickBot="1" x14ac:dyDescent="0.25">
      <c r="B16" s="308" t="s">
        <v>134</v>
      </c>
      <c r="C16" s="309"/>
      <c r="D16" s="310"/>
      <c r="E16" s="311"/>
      <c r="O16" s="111"/>
      <c r="P16" s="316"/>
      <c r="Q16" s="316"/>
      <c r="R16" s="194"/>
      <c r="S16" s="180"/>
      <c r="T16" s="321"/>
      <c r="U16" s="321"/>
      <c r="V16" s="111"/>
      <c r="W16" s="111"/>
      <c r="X16" s="111"/>
      <c r="Y16" s="111"/>
      <c r="Z16" s="111"/>
      <c r="AA16" s="111"/>
      <c r="AB16" s="111"/>
      <c r="AC16" s="111"/>
      <c r="AD16" s="111"/>
    </row>
    <row r="19" spans="15:23" x14ac:dyDescent="0.2">
      <c r="O19" s="165"/>
      <c r="P19" s="165"/>
      <c r="Q19" s="165"/>
      <c r="R19" s="164"/>
      <c r="V19" s="144"/>
      <c r="W19" s="144"/>
    </row>
    <row r="20" spans="15:23" x14ac:dyDescent="0.2">
      <c r="O20" s="165"/>
      <c r="P20" s="330"/>
      <c r="Q20" s="330"/>
      <c r="R20" s="164"/>
      <c r="S20" s="328"/>
      <c r="T20" s="329"/>
      <c r="V20" s="144"/>
      <c r="W20" s="144"/>
    </row>
    <row r="21" spans="15:23" x14ac:dyDescent="0.2">
      <c r="O21" s="165"/>
      <c r="P21" s="330"/>
      <c r="Q21" s="330"/>
      <c r="R21" s="164"/>
      <c r="S21" s="328"/>
      <c r="T21" s="329"/>
      <c r="V21" s="144"/>
      <c r="W21" s="144"/>
    </row>
    <row r="22" spans="15:23" x14ac:dyDescent="0.2">
      <c r="O22" s="165"/>
      <c r="P22" s="330"/>
      <c r="Q22" s="330"/>
      <c r="R22" s="164"/>
      <c r="S22" s="328"/>
      <c r="T22" s="329"/>
      <c r="V22" s="144"/>
      <c r="W22" s="144"/>
    </row>
    <row r="23" spans="15:23" x14ac:dyDescent="0.2">
      <c r="O23" s="165"/>
      <c r="P23" s="330"/>
      <c r="Q23" s="330"/>
      <c r="R23" s="164"/>
      <c r="S23" s="328"/>
      <c r="T23" s="329"/>
      <c r="V23" s="144"/>
      <c r="W23" s="144"/>
    </row>
    <row r="24" spans="15:23" x14ac:dyDescent="0.2">
      <c r="O24" s="165"/>
      <c r="P24" s="330"/>
      <c r="Q24" s="330"/>
      <c r="R24" s="164"/>
      <c r="S24" s="328"/>
      <c r="T24" s="329"/>
      <c r="V24" s="144"/>
      <c r="W24" s="144"/>
    </row>
    <row r="25" spans="15:23" x14ac:dyDescent="0.2">
      <c r="O25" s="165"/>
      <c r="P25" s="330"/>
      <c r="Q25" s="330"/>
      <c r="R25" s="164"/>
      <c r="S25" s="328"/>
      <c r="T25" s="329"/>
      <c r="V25" s="144"/>
      <c r="W25" s="144"/>
    </row>
    <row r="26" spans="15:23" x14ac:dyDescent="0.2">
      <c r="O26" s="165"/>
      <c r="P26" s="330"/>
      <c r="Q26" s="330"/>
      <c r="R26" s="164"/>
      <c r="S26" s="328"/>
      <c r="T26" s="329"/>
      <c r="V26" s="144"/>
      <c r="W26" s="144"/>
    </row>
    <row r="27" spans="15:23" x14ac:dyDescent="0.2">
      <c r="O27" s="165"/>
      <c r="P27" s="165"/>
      <c r="Q27" s="165"/>
      <c r="R27" s="164"/>
      <c r="V27" s="144"/>
      <c r="W27" s="144"/>
    </row>
    <row r="28" spans="15:23" x14ac:dyDescent="0.2">
      <c r="O28" s="165"/>
      <c r="P28" s="165"/>
      <c r="Q28" s="165"/>
      <c r="R28" s="164"/>
      <c r="V28" s="144"/>
      <c r="W28" s="144"/>
    </row>
  </sheetData>
  <mergeCells count="64">
    <mergeCell ref="P25:Q25"/>
    <mergeCell ref="P26:Q26"/>
    <mergeCell ref="P20:Q20"/>
    <mergeCell ref="P21:Q21"/>
    <mergeCell ref="P22:Q22"/>
    <mergeCell ref="P23:Q23"/>
    <mergeCell ref="P24:Q24"/>
    <mergeCell ref="S25:T25"/>
    <mergeCell ref="S26:T26"/>
    <mergeCell ref="S20:T20"/>
    <mergeCell ref="S21:T21"/>
    <mergeCell ref="S22:T22"/>
    <mergeCell ref="S23:T23"/>
    <mergeCell ref="S24:T24"/>
    <mergeCell ref="B3:E3"/>
    <mergeCell ref="B4:C4"/>
    <mergeCell ref="D4:E4"/>
    <mergeCell ref="B5:C5"/>
    <mergeCell ref="D5:E5"/>
    <mergeCell ref="T15:U15"/>
    <mergeCell ref="P16:Q16"/>
    <mergeCell ref="T16:U16"/>
    <mergeCell ref="P12:Q12"/>
    <mergeCell ref="T12:U12"/>
    <mergeCell ref="P13:Q13"/>
    <mergeCell ref="T13:U13"/>
    <mergeCell ref="P14:Q14"/>
    <mergeCell ref="T14:U14"/>
    <mergeCell ref="T9:U9"/>
    <mergeCell ref="P10:Q10"/>
    <mergeCell ref="T10:U10"/>
    <mergeCell ref="P11:Q11"/>
    <mergeCell ref="T11:U11"/>
    <mergeCell ref="P3:U3"/>
    <mergeCell ref="P4:Q4"/>
    <mergeCell ref="T4:U4"/>
    <mergeCell ref="P5:Q5"/>
    <mergeCell ref="P6:Q6"/>
    <mergeCell ref="B6:C6"/>
    <mergeCell ref="D6:E6"/>
    <mergeCell ref="B7:C7"/>
    <mergeCell ref="D7:E7"/>
    <mergeCell ref="P15:Q15"/>
    <mergeCell ref="P7:Q7"/>
    <mergeCell ref="P8:Q8"/>
    <mergeCell ref="P9:Q9"/>
    <mergeCell ref="B14:C14"/>
    <mergeCell ref="D14:E14"/>
    <mergeCell ref="B8:C8"/>
    <mergeCell ref="D8:E8"/>
    <mergeCell ref="B9:C9"/>
    <mergeCell ref="D9:E9"/>
    <mergeCell ref="B10:C10"/>
    <mergeCell ref="D10:E10"/>
    <mergeCell ref="B15:C15"/>
    <mergeCell ref="D15:E15"/>
    <mergeCell ref="B16:C16"/>
    <mergeCell ref="D16:E16"/>
    <mergeCell ref="B11:C11"/>
    <mergeCell ref="D11:E11"/>
    <mergeCell ref="B12:C12"/>
    <mergeCell ref="D12:E12"/>
    <mergeCell ref="B13:C13"/>
    <mergeCell ref="D13:E13"/>
  </mergeCells>
  <pageMargins left="0.7" right="0.7" top="0.75" bottom="0.75" header="0.3" footer="0.3"/>
  <pageSetup paperSize="9" orientation="portrait"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5</vt:i4>
      </vt:variant>
    </vt:vector>
  </HeadingPairs>
  <TitlesOfParts>
    <vt:vector size="13" baseType="lpstr">
      <vt:lpstr>E01.001 VAR. QUEJAS Y RECL</vt:lpstr>
      <vt:lpstr>GRAFICO I QUEJAS</vt:lpstr>
      <vt:lpstr>E01.002 EFECT RTA</vt:lpstr>
      <vt:lpstr>GRAFICO EFEC</vt:lpstr>
      <vt:lpstr>E02.001 SATISFACCION CLIENTE</vt:lpstr>
      <vt:lpstr>E02.001 SATISFACCION 2019</vt:lpstr>
      <vt:lpstr>E02.001 SATISFACCION 2020</vt:lpstr>
      <vt:lpstr>Ranking</vt:lpstr>
      <vt:lpstr>'E01.001 VAR. QUEJAS Y RECL'!Área_de_impresión</vt:lpstr>
      <vt:lpstr>'E01.002 EFECT RTA'!Área_de_impresión</vt:lpstr>
      <vt:lpstr>'E02.001 SATISFACCION CLIENTE'!Área_de_impresión</vt:lpstr>
      <vt:lpstr>'E01.001 VAR. QUEJAS Y RECL'!Títulos_a_imprimir</vt:lpstr>
      <vt:lpstr>'E01.002 EFECT RTA'!Títulos_a_imprimir</vt:lpstr>
    </vt:vector>
  </TitlesOfParts>
  <Company>PricewaterhouseCoopers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PwC</dc:creator>
  <cp:lastModifiedBy>Windows User</cp:lastModifiedBy>
  <cp:lastPrinted>2019-10-24T01:13:21Z</cp:lastPrinted>
  <dcterms:created xsi:type="dcterms:W3CDTF">2005-02-23T21:45:27Z</dcterms:created>
  <dcterms:modified xsi:type="dcterms:W3CDTF">2020-09-15T13:50:50Z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AdHocReviewCycleID">
    <vt:i4>-1768233326</vt:i4>
  </property>
  <property fmtid="{D5CDD505-2E9C-101B-9397-08002B2CF9AE}" pid="3" name="_EmailSubject">
    <vt:lpwstr>DOCUMENTO FINAL </vt:lpwstr>
  </property>
  <property fmtid="{D5CDD505-2E9C-101B-9397-08002B2CF9AE}" pid="4" name="_AuthorEmail">
    <vt:lpwstr>MSerrano@mineducacion.gov.co</vt:lpwstr>
  </property>
  <property fmtid="{D5CDD505-2E9C-101B-9397-08002B2CF9AE}" pid="5" name="_AuthorEmailDisplayName">
    <vt:lpwstr>Martha Sofía Serrano Corredor</vt:lpwstr>
  </property>
  <property fmtid="{D5CDD505-2E9C-101B-9397-08002B2CF9AE}" pid="6" name="_ReviewingToolsShownOnce">
    <vt:lpwstr/>
  </property>
</Properties>
</file>