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OCTUBREE _2018" sheetId="15" r:id="rId1"/>
    <sheet name="Hoja3" sheetId="18" r:id="rId2"/>
    <sheet name="Hoja4" sheetId="19" r:id="rId3"/>
    <sheet name="Hoja1" sheetId="16" r:id="rId4"/>
    <sheet name="Hoja2" sheetId="17" r:id="rId5"/>
  </sheets>
  <calcPr calcId="162913"/>
</workbook>
</file>

<file path=xl/calcChain.xml><?xml version="1.0" encoding="utf-8"?>
<calcChain xmlns="http://schemas.openxmlformats.org/spreadsheetml/2006/main">
  <c r="F164" i="15" l="1"/>
  <c r="F146" i="15"/>
  <c r="F163" i="15" l="1"/>
  <c r="F145" i="15"/>
  <c r="F162" i="15" l="1"/>
  <c r="F144" i="15"/>
  <c r="F161" i="15" l="1"/>
  <c r="F160" i="15"/>
  <c r="F143" i="15"/>
  <c r="F142" i="15"/>
  <c r="N224" i="15" l="1"/>
  <c r="F159" i="15"/>
  <c r="F141" i="15"/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D149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L38" i="15" l="1"/>
  <c r="U38" i="15"/>
  <c r="I38" i="15"/>
  <c r="F46" i="15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<sst xmlns="http://schemas.openxmlformats.org/spreadsheetml/2006/main" count="1221" uniqueCount="164">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</sst>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Verdana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6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 applyProtection="1">
      <alignment horizontal="center"/>
      <protection locked="0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  <xf numFmtId="0" fontId="35" fillId="8" borderId="0" xfId="0" applyFont="1" applyFill="1" applyBorder="1" applyAlignment="1">
      <alignment horizontal="left" vertical="center" wrapText="1"/>
    </xf>
    <xf numFmtId="0" fontId="35" fillId="8" borderId="0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7" fillId="0" borderId="0" xfId="0" applyFont="1" applyBorder="1" applyAlignment="1">
      <alignment horizontal="center"/>
    </xf>
    <xf numFmtId="0" fontId="38" fillId="0" borderId="0" xfId="0" applyFont="1" applyFill="1" applyBorder="1"/>
    <xf numFmtId="0" fontId="39" fillId="8" borderId="0" xfId="0" applyFont="1" applyFill="1" applyBorder="1" applyAlignment="1">
      <alignment horizontal="center" vertical="center" wrapText="1"/>
    </xf>
    <xf numFmtId="0" fontId="39" fillId="8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'Narino-OCTUBREE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'Narino-OCTUBREE _2018'!$F$299:$F$304</c:f>
              <c:numCache>
                <c:formatCode>General</c:formatCode>
                <c:ptCount val="6"/>
                <c:pt idx="0">
                  <c:v>27186</c:v>
                </c:pt>
                <c:pt idx="1">
                  <c:v>2506</c:v>
                </c:pt>
                <c:pt idx="2">
                  <c:v>4</c:v>
                </c:pt>
                <c:pt idx="3">
                  <c:v>0</c:v>
                </c:pt>
                <c:pt idx="4">
                  <c:v>3146</c:v>
                </c:pt>
                <c:pt idx="5">
                  <c:v>3159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'Narino-OCTUBREE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_2018'!$F$229</c:f>
              <c:numCache>
                <c:formatCode>General</c:formatCode>
                <c:ptCount val="1"/>
                <c:pt idx="0">
                  <c:v>2755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'Narino-OCTUBREE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_2018'!$F$230</c:f>
              <c:numCache>
                <c:formatCode>General</c:formatCode>
                <c:ptCount val="1"/>
                <c:pt idx="0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'Narino-OCTUBREE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_2018'!$F$231</c:f>
              <c:numCache>
                <c:formatCode>General</c:formatCode>
                <c:ptCount val="1"/>
                <c:pt idx="0">
                  <c:v>1974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'Narino-OCTUBREE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_2018'!$F$232</c:f>
              <c:numCache>
                <c:formatCode>General</c:formatCode>
                <c:ptCount val="1"/>
                <c:pt idx="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'Narino-OCTUBREE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_2018'!$F$233</c:f>
              <c:numCache>
                <c:formatCode>General</c:formatCode>
                <c:ptCount val="1"/>
                <c:pt idx="0">
                  <c:v>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'Narino-OCTUBREE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_2018'!$F$234</c:f>
              <c:numCache>
                <c:formatCode>General</c:formatCode>
                <c:ptCount val="1"/>
                <c:pt idx="0">
                  <c:v>1506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'Narino-OCTUBREE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'Narino-OCTUBREE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_2018'!$F$236</c:f>
              <c:numCache>
                <c:formatCode>General</c:formatCode>
                <c:ptCount val="1"/>
                <c:pt idx="0">
                  <c:v>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'Narino-OCTUBREE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_2018'!$F$237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'Narino-OCTUBREE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_2018'!$F$238</c:f>
              <c:numCache>
                <c:formatCode>General</c:formatCode>
                <c:ptCount val="1"/>
                <c:pt idx="0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'Narino-OCTUBREE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_2018'!$F$239</c:f>
              <c:numCache>
                <c:formatCode>General</c:formatCode>
                <c:ptCount val="1"/>
                <c:pt idx="0">
                  <c:v>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'Narino-OCTUBREE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_2018'!$F$240</c:f>
              <c:numCache>
                <c:formatCode>General</c:formatCode>
                <c:ptCount val="1"/>
                <c:pt idx="0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'Narino-OCTUBREE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_2018'!$F$241</c:f>
              <c:numCache>
                <c:formatCode>General</c:formatCode>
                <c:ptCount val="1"/>
                <c:pt idx="0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'Narino-OCTUBREE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_2018'!$F$242</c:f>
              <c:numCache>
                <c:formatCode>General</c:formatCode>
                <c:ptCount val="1"/>
                <c:pt idx="0">
                  <c:v>1206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'Narino-OCTUBREE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_2018'!$F$243</c:f>
              <c:numCache>
                <c:formatCode>General</c:formatCode>
                <c:ptCount val="1"/>
                <c:pt idx="0">
                  <c:v>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'Narino-OCTUBREE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_2018'!$F$244</c:f>
              <c:numCache>
                <c:formatCode>General</c:formatCode>
                <c:ptCount val="1"/>
                <c:pt idx="0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'Narino-OCTUBREE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_2018'!$F$245</c:f>
              <c:numCache>
                <c:formatCode>General</c:formatCode>
                <c:ptCount val="1"/>
                <c:pt idx="0">
                  <c:v>3855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'Narino-OCTUBREE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_2018'!$F$246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'Narino-OCTUBREE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_2018'!$F$247</c:f>
              <c:numCache>
                <c:formatCode>General</c:formatCode>
                <c:ptCount val="1"/>
                <c:pt idx="0">
                  <c:v>12072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'Narino-OCTUBREE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_2018'!$F$248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'Narino-OCTUBREE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'Narino-OCTUBREE _2018'!$F$249</c:f>
              <c:numCache>
                <c:formatCode>General</c:formatCode>
                <c:ptCount val="1"/>
                <c:pt idx="0">
                  <c:v>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_2018'!$F$187:$F$192</c:f>
              <c:numCache>
                <c:formatCode>General</c:formatCode>
                <c:ptCount val="6"/>
                <c:pt idx="0">
                  <c:v>93</c:v>
                </c:pt>
                <c:pt idx="1">
                  <c:v>3</c:v>
                </c:pt>
                <c:pt idx="2">
                  <c:v>126</c:v>
                </c:pt>
                <c:pt idx="3">
                  <c:v>226</c:v>
                </c:pt>
                <c:pt idx="4">
                  <c:v>10809</c:v>
                </c:pt>
                <c:pt idx="5">
                  <c:v>24744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'Narino-OCTUBREE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  <c:pt idx="9">
                  <c:v>3783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'Narino-OCTUBREE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0.99970000000000003</c:v>
                </c:pt>
                <c:pt idx="9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'Narino-OCTUBREE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'Narino-OCTUBREE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  <c:pt idx="9">
                  <c:v>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'Narino-OCTUBREE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  <c:pt idx="9">
                  <c:v>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'Narino-OCTUBREE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'Narino-OCTUBREE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'Narino-OCTUBREE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'Narino-OCTUBREE _2018'!$F$299:$F$304</c:f>
              <c:numCache>
                <c:formatCode>General</c:formatCode>
                <c:ptCount val="6"/>
                <c:pt idx="0">
                  <c:v>27186</c:v>
                </c:pt>
                <c:pt idx="1">
                  <c:v>2506</c:v>
                </c:pt>
                <c:pt idx="2">
                  <c:v>4</c:v>
                </c:pt>
                <c:pt idx="3">
                  <c:v>0</c:v>
                </c:pt>
                <c:pt idx="4">
                  <c:v>3146</c:v>
                </c:pt>
                <c:pt idx="5">
                  <c:v>3159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'Narino-OCTUBREE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_2018'!$F$229</c:f>
              <c:numCache>
                <c:formatCode>General</c:formatCode>
                <c:ptCount val="1"/>
                <c:pt idx="0">
                  <c:v>2755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'Narino-OCTUBREE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_2018'!$F$230</c:f>
              <c:numCache>
                <c:formatCode>General</c:formatCode>
                <c:ptCount val="1"/>
                <c:pt idx="0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'Narino-OCTUBREE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_2018'!$F$231</c:f>
              <c:numCache>
                <c:formatCode>General</c:formatCode>
                <c:ptCount val="1"/>
                <c:pt idx="0">
                  <c:v>1974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'Narino-OCTUBREE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_2018'!$F$232</c:f>
              <c:numCache>
                <c:formatCode>General</c:formatCode>
                <c:ptCount val="1"/>
                <c:pt idx="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'Narino-OCTUBREE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_2018'!$F$233</c:f>
              <c:numCache>
                <c:formatCode>General</c:formatCode>
                <c:ptCount val="1"/>
                <c:pt idx="0">
                  <c:v>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'Narino-OCTUBREE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_2018'!$F$234</c:f>
              <c:numCache>
                <c:formatCode>General</c:formatCode>
                <c:ptCount val="1"/>
                <c:pt idx="0">
                  <c:v>1506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'Narino-OCTUBREE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'Narino-OCTUBREE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_2018'!$F$236</c:f>
              <c:numCache>
                <c:formatCode>General</c:formatCode>
                <c:ptCount val="1"/>
                <c:pt idx="0">
                  <c:v>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'Narino-OCTUBREE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_2018'!$F$237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'Narino-OCTUBREE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_2018'!$F$238</c:f>
              <c:numCache>
                <c:formatCode>General</c:formatCode>
                <c:ptCount val="1"/>
                <c:pt idx="0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'Narino-OCTUBREE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_2018'!$F$239</c:f>
              <c:numCache>
                <c:formatCode>General</c:formatCode>
                <c:ptCount val="1"/>
                <c:pt idx="0">
                  <c:v>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'Narino-OCTUBREE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_2018'!$F$240</c:f>
              <c:numCache>
                <c:formatCode>General</c:formatCode>
                <c:ptCount val="1"/>
                <c:pt idx="0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'Narino-OCTUBREE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_2018'!$F$241</c:f>
              <c:numCache>
                <c:formatCode>General</c:formatCode>
                <c:ptCount val="1"/>
                <c:pt idx="0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'Narino-OCTUBREE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_2018'!$F$242</c:f>
              <c:numCache>
                <c:formatCode>General</c:formatCode>
                <c:ptCount val="1"/>
                <c:pt idx="0">
                  <c:v>1206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'Narino-OCTUBREE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_2018'!$F$243</c:f>
              <c:numCache>
                <c:formatCode>General</c:formatCode>
                <c:ptCount val="1"/>
                <c:pt idx="0">
                  <c:v>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'Narino-OCTUBREE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_2018'!$F$244</c:f>
              <c:numCache>
                <c:formatCode>General</c:formatCode>
                <c:ptCount val="1"/>
                <c:pt idx="0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'Narino-OCTUBREE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_2018'!$F$245</c:f>
              <c:numCache>
                <c:formatCode>General</c:formatCode>
                <c:ptCount val="1"/>
                <c:pt idx="0">
                  <c:v>3855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'Narino-OCTUBREE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_2018'!$F$246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'Narino-OCTUBREE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_2018'!$F$247</c:f>
              <c:numCache>
                <c:formatCode>General</c:formatCode>
                <c:ptCount val="1"/>
                <c:pt idx="0">
                  <c:v>12072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'Narino-OCTUBREE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_2018'!$F$248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'Narino-OCTUBREE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'Narino-OCTUBREE _2018'!$F$249</c:f>
              <c:numCache>
                <c:formatCode>General</c:formatCode>
                <c:ptCount val="1"/>
                <c:pt idx="0">
                  <c:v>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_2018'!$F$187:$F$192</c:f>
              <c:numCache>
                <c:formatCode>General</c:formatCode>
                <c:ptCount val="6"/>
                <c:pt idx="0">
                  <c:v>93</c:v>
                </c:pt>
                <c:pt idx="1">
                  <c:v>3</c:v>
                </c:pt>
                <c:pt idx="2">
                  <c:v>126</c:v>
                </c:pt>
                <c:pt idx="3">
                  <c:v>226</c:v>
                </c:pt>
                <c:pt idx="4">
                  <c:v>10809</c:v>
                </c:pt>
                <c:pt idx="5">
                  <c:v>24744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'Narino-OCTUBREE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'Narino-OCTUBREE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/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'Narino-OCTUBREE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'Narino-OCTUBREE _2018'!$F$299:$F$304</c:f>
              <c:numCache>
                <c:formatCode>General</c:formatCode>
                <c:ptCount val="6"/>
                <c:pt idx="0">
                  <c:v>27186</c:v>
                </c:pt>
                <c:pt idx="1">
                  <c:v>2506</c:v>
                </c:pt>
                <c:pt idx="2">
                  <c:v>4</c:v>
                </c:pt>
                <c:pt idx="3">
                  <c:v>0</c:v>
                </c:pt>
                <c:pt idx="4">
                  <c:v>3146</c:v>
                </c:pt>
                <c:pt idx="5">
                  <c:v>3159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tabSelected="1" topLeftCell="A289" zoomScale="140" zoomScaleNormal="140" workbookViewId="0">
      <selection activeCell="F160" sqref="F160:G16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5" t="s">
        <v>2</v>
      </c>
      <c r="C16" s="426"/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6"/>
      <c r="T16" s="426"/>
      <c r="U16" s="427"/>
      <c r="V16" s="353" t="s">
        <v>56</v>
      </c>
      <c r="W16" s="341"/>
      <c r="X16" s="341"/>
      <c r="Y16" s="341"/>
      <c r="Z16" s="341"/>
      <c r="AA16" s="341"/>
      <c r="AB16" s="341"/>
      <c r="AC16" s="342"/>
    </row>
    <row r="17" spans="2:29" x14ac:dyDescent="0.2">
      <c r="B17" s="428" t="s">
        <v>86</v>
      </c>
      <c r="C17" s="358"/>
      <c r="D17" s="358"/>
      <c r="E17" s="358"/>
      <c r="F17" s="358"/>
      <c r="G17" s="358"/>
      <c r="H17" s="358"/>
      <c r="I17" s="358"/>
      <c r="J17" s="358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429"/>
      <c r="V17" s="357" t="s">
        <v>163</v>
      </c>
      <c r="W17" s="358"/>
      <c r="X17" s="358"/>
      <c r="Y17" s="358"/>
      <c r="Z17" s="358"/>
      <c r="AA17" s="358"/>
      <c r="AB17" s="358"/>
      <c r="AC17" s="359"/>
    </row>
    <row r="18" spans="2:29" x14ac:dyDescent="0.2">
      <c r="B18" s="288" t="s">
        <v>4</v>
      </c>
      <c r="C18" s="289"/>
      <c r="D18" s="289"/>
      <c r="E18" s="289"/>
      <c r="F18" s="331"/>
      <c r="G18" s="289" t="s">
        <v>4</v>
      </c>
      <c r="H18" s="289"/>
      <c r="I18" s="289"/>
      <c r="J18" s="289"/>
      <c r="K18" s="289"/>
      <c r="L18" s="289"/>
      <c r="M18" s="328" t="s">
        <v>3</v>
      </c>
      <c r="N18" s="289"/>
      <c r="O18" s="289"/>
      <c r="P18" s="289"/>
      <c r="Q18" s="289"/>
      <c r="R18" s="331"/>
      <c r="S18" s="289" t="s">
        <v>55</v>
      </c>
      <c r="T18" s="289"/>
      <c r="U18" s="289"/>
      <c r="V18" s="289"/>
      <c r="W18" s="289"/>
      <c r="X18" s="289"/>
      <c r="Y18" s="289"/>
      <c r="Z18" s="289"/>
      <c r="AA18" s="289"/>
      <c r="AB18" s="289"/>
      <c r="AC18" s="347"/>
    </row>
    <row r="19" spans="2:29" x14ac:dyDescent="0.2">
      <c r="B19" s="247" t="s">
        <v>89</v>
      </c>
      <c r="C19" s="248"/>
      <c r="D19" s="248"/>
      <c r="E19" s="248"/>
      <c r="F19" s="249"/>
      <c r="G19" s="274" t="s">
        <v>89</v>
      </c>
      <c r="H19" s="248"/>
      <c r="I19" s="248"/>
      <c r="J19" s="248"/>
      <c r="K19" s="248"/>
      <c r="L19" s="249"/>
      <c r="M19" s="332" t="s">
        <v>88</v>
      </c>
      <c r="N19" s="333"/>
      <c r="O19" s="333"/>
      <c r="P19" s="333"/>
      <c r="Q19" s="333"/>
      <c r="R19" s="334"/>
      <c r="S19" s="354" t="s">
        <v>87</v>
      </c>
      <c r="T19" s="355"/>
      <c r="U19" s="355"/>
      <c r="V19" s="355"/>
      <c r="W19" s="355"/>
      <c r="X19" s="355"/>
      <c r="Y19" s="355"/>
      <c r="Z19" s="355"/>
      <c r="AA19" s="355"/>
      <c r="AB19" s="355"/>
      <c r="AC19" s="356"/>
    </row>
    <row r="20" spans="2:29" x14ac:dyDescent="0.2">
      <c r="B20" s="288" t="s">
        <v>5</v>
      </c>
      <c r="C20" s="289"/>
      <c r="D20" s="289"/>
      <c r="E20" s="289"/>
      <c r="F20" s="9"/>
      <c r="G20" s="9"/>
      <c r="H20" s="9"/>
      <c r="I20" s="9"/>
      <c r="J20" s="9"/>
      <c r="K20" s="9"/>
      <c r="L20" s="10"/>
      <c r="M20" s="338" t="s">
        <v>6</v>
      </c>
      <c r="N20" s="339"/>
      <c r="O20" s="339"/>
      <c r="P20" s="339"/>
      <c r="Q20" s="339"/>
      <c r="R20" s="339"/>
      <c r="S20" s="289"/>
      <c r="T20" s="289"/>
      <c r="U20" s="289"/>
      <c r="V20" s="328" t="s">
        <v>28</v>
      </c>
      <c r="W20" s="289"/>
      <c r="X20" s="289"/>
      <c r="Y20" s="289"/>
      <c r="Z20" s="289"/>
      <c r="AA20" s="289"/>
      <c r="AB20" s="289"/>
      <c r="AC20" s="347"/>
    </row>
    <row r="21" spans="2:29" x14ac:dyDescent="0.2">
      <c r="B21" s="285" t="s">
        <v>140</v>
      </c>
      <c r="C21" s="286"/>
      <c r="D21" s="286"/>
      <c r="E21" s="286"/>
      <c r="F21" s="286"/>
      <c r="G21" s="286"/>
      <c r="H21" s="286"/>
      <c r="I21" s="286"/>
      <c r="J21" s="286"/>
      <c r="K21" s="286"/>
      <c r="L21" s="287"/>
      <c r="M21" s="351" t="s">
        <v>141</v>
      </c>
      <c r="N21" s="352"/>
      <c r="O21" s="352"/>
      <c r="P21" s="352"/>
      <c r="Q21" s="352"/>
      <c r="R21" s="352"/>
      <c r="S21" s="352"/>
      <c r="T21" s="352"/>
      <c r="U21" s="352"/>
      <c r="V21" s="348" t="s">
        <v>142</v>
      </c>
      <c r="W21" s="349"/>
      <c r="X21" s="349"/>
      <c r="Y21" s="349"/>
      <c r="Z21" s="349"/>
      <c r="AA21" s="349"/>
      <c r="AB21" s="349"/>
      <c r="AC21" s="350"/>
    </row>
    <row r="22" spans="2:29" x14ac:dyDescent="0.2">
      <c r="B22" s="288" t="s">
        <v>20</v>
      </c>
      <c r="C22" s="289"/>
      <c r="D22" s="289"/>
      <c r="E22" s="289"/>
      <c r="F22" s="289"/>
      <c r="G22" s="289"/>
      <c r="H22" s="289"/>
      <c r="I22" s="289"/>
      <c r="J22" s="289"/>
      <c r="K22" s="289"/>
      <c r="L22" s="289"/>
      <c r="M22" s="328" t="s">
        <v>6</v>
      </c>
      <c r="N22" s="289"/>
      <c r="O22" s="289"/>
      <c r="P22" s="289"/>
      <c r="Q22" s="289"/>
      <c r="R22" s="289"/>
      <c r="S22" s="289"/>
      <c r="T22" s="289"/>
      <c r="U22" s="289"/>
      <c r="V22" s="384" t="s">
        <v>28</v>
      </c>
      <c r="W22" s="343"/>
      <c r="X22" s="343"/>
      <c r="Y22" s="343"/>
      <c r="Z22" s="343"/>
      <c r="AA22" s="343"/>
      <c r="AB22" s="343"/>
      <c r="AC22" s="344"/>
    </row>
    <row r="23" spans="2:29" ht="13.5" thickBot="1" x14ac:dyDescent="0.25">
      <c r="B23" s="247" t="s">
        <v>90</v>
      </c>
      <c r="C23" s="248"/>
      <c r="D23" s="248"/>
      <c r="E23" s="248"/>
      <c r="F23" s="248"/>
      <c r="G23" s="248"/>
      <c r="H23" s="248"/>
      <c r="I23" s="248"/>
      <c r="J23" s="248"/>
      <c r="K23" s="248"/>
      <c r="L23" s="249"/>
      <c r="M23" s="377" t="s">
        <v>91</v>
      </c>
      <c r="N23" s="378"/>
      <c r="O23" s="378"/>
      <c r="P23" s="378"/>
      <c r="Q23" s="378"/>
      <c r="R23" s="378"/>
      <c r="S23" s="378"/>
      <c r="T23" s="378"/>
      <c r="U23" s="378"/>
      <c r="V23" s="385" t="s">
        <v>92</v>
      </c>
      <c r="W23" s="386"/>
      <c r="X23" s="386"/>
      <c r="Y23" s="386"/>
      <c r="Z23" s="386"/>
      <c r="AA23" s="386"/>
      <c r="AB23" s="386"/>
      <c r="AC23" s="387"/>
    </row>
    <row r="24" spans="2:29" x14ac:dyDescent="0.2">
      <c r="B24" s="288" t="s">
        <v>27</v>
      </c>
      <c r="C24" s="289"/>
      <c r="D24" s="289"/>
      <c r="E24" s="289"/>
      <c r="F24" s="289"/>
      <c r="G24" s="289"/>
      <c r="H24" s="289"/>
      <c r="I24" s="289"/>
      <c r="J24" s="289"/>
      <c r="K24" s="289"/>
      <c r="L24" s="289"/>
      <c r="M24" s="340" t="s">
        <v>6</v>
      </c>
      <c r="N24" s="341"/>
      <c r="O24" s="341"/>
      <c r="P24" s="341"/>
      <c r="Q24" s="341"/>
      <c r="R24" s="341"/>
      <c r="S24" s="341"/>
      <c r="T24" s="341"/>
      <c r="U24" s="342"/>
      <c r="V24" s="343" t="s">
        <v>28</v>
      </c>
      <c r="W24" s="343"/>
      <c r="X24" s="343"/>
      <c r="Y24" s="343"/>
      <c r="Z24" s="343"/>
      <c r="AA24" s="343"/>
      <c r="AB24" s="343"/>
      <c r="AC24" s="344"/>
    </row>
    <row r="25" spans="2:29" ht="13.5" thickBot="1" x14ac:dyDescent="0.25">
      <c r="B25" s="283" t="s">
        <v>93</v>
      </c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379" t="s">
        <v>96</v>
      </c>
      <c r="N25" s="380"/>
      <c r="O25" s="380"/>
      <c r="P25" s="380"/>
      <c r="Q25" s="380"/>
      <c r="R25" s="380"/>
      <c r="S25" s="380"/>
      <c r="T25" s="380"/>
      <c r="U25" s="381"/>
      <c r="V25" s="345" t="s">
        <v>95</v>
      </c>
      <c r="W25" s="345"/>
      <c r="X25" s="345"/>
      <c r="Y25" s="345"/>
      <c r="Z25" s="345"/>
      <c r="AA25" s="345"/>
      <c r="AB25" s="345"/>
      <c r="AC25" s="346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5" t="s">
        <v>7</v>
      </c>
      <c r="C32" s="336"/>
      <c r="D32" s="336"/>
      <c r="E32" s="336"/>
      <c r="F32" s="336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9" t="s">
        <v>42</v>
      </c>
      <c r="C33" s="150"/>
      <c r="D33" s="150"/>
      <c r="E33" s="151"/>
      <c r="F33" s="138" t="s">
        <v>14</v>
      </c>
      <c r="G33" s="139"/>
      <c r="H33" s="140"/>
      <c r="I33" s="138" t="s">
        <v>15</v>
      </c>
      <c r="J33" s="139"/>
      <c r="K33" s="140"/>
      <c r="L33" s="138" t="s">
        <v>16</v>
      </c>
      <c r="M33" s="139"/>
      <c r="N33" s="140"/>
      <c r="O33" s="138" t="s">
        <v>17</v>
      </c>
      <c r="P33" s="139"/>
      <c r="Q33" s="140"/>
      <c r="R33" s="138" t="s">
        <v>18</v>
      </c>
      <c r="S33" s="139"/>
      <c r="T33" s="140"/>
      <c r="U33" s="138" t="s">
        <v>19</v>
      </c>
      <c r="V33" s="139"/>
      <c r="W33" s="140"/>
      <c r="X33" s="141"/>
      <c r="Y33" s="141"/>
      <c r="Z33" s="141"/>
      <c r="AA33" s="15"/>
      <c r="AB33" s="15"/>
      <c r="AC33" s="17"/>
    </row>
    <row r="34" spans="2:29" ht="13.5" thickBot="1" x14ac:dyDescent="0.25">
      <c r="B34" s="152"/>
      <c r="C34" s="153"/>
      <c r="D34" s="153"/>
      <c r="E34" s="1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2" t="s">
        <v>33</v>
      </c>
      <c r="C35" s="143"/>
      <c r="D35" s="14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4" t="s">
        <v>34</v>
      </c>
      <c r="C36" s="145"/>
      <c r="D36" s="145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5" t="s">
        <v>35</v>
      </c>
      <c r="C37" s="156"/>
      <c r="D37" s="156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6">
        <f>H35+H36+H37</f>
        <v>136</v>
      </c>
      <c r="G38" s="147"/>
      <c r="H38" s="148"/>
      <c r="I38" s="146">
        <f>K35+K36+K37</f>
        <v>136</v>
      </c>
      <c r="J38" s="147"/>
      <c r="K38" s="148"/>
      <c r="L38" s="135">
        <f>N35+N36+N37</f>
        <v>136</v>
      </c>
      <c r="M38" s="136"/>
      <c r="N38" s="137"/>
      <c r="O38" s="135">
        <f>Q35+Q36+Q37</f>
        <v>136</v>
      </c>
      <c r="P38" s="136"/>
      <c r="Q38" s="137"/>
      <c r="R38" s="135">
        <f>T35+T36+T37</f>
        <v>136</v>
      </c>
      <c r="S38" s="136"/>
      <c r="T38" s="137"/>
      <c r="U38" s="135">
        <f>W35+W36+W37</f>
        <v>136</v>
      </c>
      <c r="V38" s="136"/>
      <c r="W38" s="137"/>
      <c r="X38" s="337"/>
      <c r="Y38" s="337"/>
      <c r="Z38" s="337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1"/>
      <c r="G40" s="141"/>
      <c r="H40" s="141"/>
      <c r="I40" s="141"/>
      <c r="J40" s="141"/>
      <c r="K40" s="141"/>
      <c r="L40" s="141"/>
      <c r="M40" s="141"/>
      <c r="N40" s="141"/>
      <c r="O40" s="86"/>
      <c r="P40" s="86"/>
      <c r="Q40" s="86"/>
      <c r="R40" s="86"/>
      <c r="S40" s="86"/>
      <c r="T40" s="86"/>
      <c r="U40" s="141"/>
      <c r="V40" s="141"/>
      <c r="W40" s="141"/>
      <c r="X40" s="141"/>
      <c r="Y40" s="141"/>
      <c r="Z40" s="141"/>
      <c r="AA40" s="30"/>
      <c r="AB40" s="30"/>
      <c r="AC40" s="80"/>
    </row>
    <row r="41" spans="2:29" ht="13.5" customHeight="1" thickBot="1" x14ac:dyDescent="0.25">
      <c r="B41" s="149" t="s">
        <v>42</v>
      </c>
      <c r="C41" s="150"/>
      <c r="D41" s="150"/>
      <c r="E41" s="151"/>
      <c r="F41" s="138" t="s">
        <v>21</v>
      </c>
      <c r="G41" s="139"/>
      <c r="H41" s="140"/>
      <c r="I41" s="138" t="s">
        <v>22</v>
      </c>
      <c r="J41" s="139"/>
      <c r="K41" s="140"/>
      <c r="L41" s="138" t="s">
        <v>38</v>
      </c>
      <c r="M41" s="139"/>
      <c r="N41" s="140"/>
      <c r="O41" s="138" t="s">
        <v>24</v>
      </c>
      <c r="P41" s="139"/>
      <c r="Q41" s="140"/>
      <c r="R41" s="138" t="s">
        <v>39</v>
      </c>
      <c r="S41" s="139"/>
      <c r="T41" s="140"/>
      <c r="U41" s="138" t="s">
        <v>40</v>
      </c>
      <c r="V41" s="139"/>
      <c r="W41" s="140"/>
      <c r="X41" s="141"/>
      <c r="Y41" s="141"/>
      <c r="Z41" s="141"/>
      <c r="AA41" s="15"/>
      <c r="AB41" s="15"/>
      <c r="AC41" s="17"/>
    </row>
    <row r="42" spans="2:29" ht="13.5" thickBot="1" x14ac:dyDescent="0.25">
      <c r="B42" s="152"/>
      <c r="C42" s="153"/>
      <c r="D42" s="153"/>
      <c r="E42" s="1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2" t="s">
        <v>33</v>
      </c>
      <c r="C43" s="143"/>
      <c r="D43" s="14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4" t="s">
        <v>34</v>
      </c>
      <c r="C44" s="145"/>
      <c r="D44" s="145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5" t="s">
        <v>35</v>
      </c>
      <c r="C45" s="156"/>
      <c r="D45" s="156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6">
        <f>H43+H44+H45</f>
        <v>136</v>
      </c>
      <c r="G46" s="147"/>
      <c r="H46" s="148"/>
      <c r="I46" s="146">
        <f>K43+K44+K45</f>
        <v>136</v>
      </c>
      <c r="J46" s="147"/>
      <c r="K46" s="148"/>
      <c r="L46" s="135">
        <f>N43+N44+N45</f>
        <v>136</v>
      </c>
      <c r="M46" s="136"/>
      <c r="N46" s="137"/>
      <c r="O46" s="135">
        <f>Q43+Q44+Q45</f>
        <v>136</v>
      </c>
      <c r="P46" s="136"/>
      <c r="Q46" s="137"/>
      <c r="R46" s="135">
        <f>T43+T44+T45</f>
        <v>136</v>
      </c>
      <c r="S46" s="136"/>
      <c r="T46" s="137"/>
      <c r="U46" s="135">
        <f>W43+W44+W45</f>
        <v>136</v>
      </c>
      <c r="V46" s="136"/>
      <c r="W46" s="137"/>
      <c r="X46" s="337"/>
      <c r="Y46" s="337"/>
      <c r="Z46" s="337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3" t="s">
        <v>29</v>
      </c>
      <c r="C48" s="254"/>
      <c r="D48" s="262" t="s">
        <v>8</v>
      </c>
      <c r="E48" s="263"/>
      <c r="F48" s="263"/>
      <c r="G48" s="264"/>
      <c r="H48" s="257" t="s">
        <v>9</v>
      </c>
      <c r="I48" s="258"/>
      <c r="J48" s="262" t="s">
        <v>11</v>
      </c>
      <c r="K48" s="263"/>
      <c r="L48" s="263"/>
      <c r="M48" s="263"/>
      <c r="N48" s="263"/>
      <c r="O48" s="263"/>
      <c r="P48" s="263"/>
      <c r="Q48" s="264"/>
      <c r="R48" s="382" t="s">
        <v>12</v>
      </c>
      <c r="S48" s="383"/>
      <c r="T48" s="253" t="s">
        <v>13</v>
      </c>
      <c r="U48" s="263"/>
      <c r="V48" s="263"/>
      <c r="W48" s="263"/>
      <c r="X48" s="254"/>
      <c r="Y48" s="253" t="s">
        <v>6</v>
      </c>
      <c r="Z48" s="263"/>
      <c r="AA48" s="263"/>
      <c r="AB48" s="263"/>
      <c r="AC48" s="254"/>
    </row>
    <row r="49" spans="2:29" ht="13.5" thickBot="1" x14ac:dyDescent="0.25">
      <c r="B49" s="255"/>
      <c r="C49" s="256"/>
      <c r="D49" s="265"/>
      <c r="E49" s="266"/>
      <c r="F49" s="266"/>
      <c r="G49" s="267"/>
      <c r="H49" s="100" t="s">
        <v>32</v>
      </c>
      <c r="I49" s="101" t="s">
        <v>10</v>
      </c>
      <c r="J49" s="265"/>
      <c r="K49" s="266"/>
      <c r="L49" s="266"/>
      <c r="M49" s="266"/>
      <c r="N49" s="266"/>
      <c r="O49" s="266"/>
      <c r="P49" s="266"/>
      <c r="Q49" s="267"/>
      <c r="R49" s="101" t="s">
        <v>1</v>
      </c>
      <c r="S49" s="101" t="s">
        <v>0</v>
      </c>
      <c r="T49" s="255"/>
      <c r="U49" s="266"/>
      <c r="V49" s="266"/>
      <c r="W49" s="266"/>
      <c r="X49" s="256"/>
      <c r="Y49" s="255"/>
      <c r="Z49" s="266"/>
      <c r="AA49" s="266"/>
      <c r="AB49" s="266"/>
      <c r="AC49" s="256"/>
    </row>
    <row r="50" spans="2:29" x14ac:dyDescent="0.2">
      <c r="B50" s="272" t="s">
        <v>43</v>
      </c>
      <c r="C50" s="273"/>
      <c r="D50" s="259" t="s">
        <v>97</v>
      </c>
      <c r="E50" s="260"/>
      <c r="F50" s="260"/>
      <c r="G50" s="261"/>
      <c r="H50" s="87" t="s">
        <v>98</v>
      </c>
      <c r="I50" s="33"/>
      <c r="J50" s="389" t="s">
        <v>99</v>
      </c>
      <c r="K50" s="390"/>
      <c r="L50" s="390"/>
      <c r="M50" s="390"/>
      <c r="N50" s="390"/>
      <c r="O50" s="390"/>
      <c r="P50" s="390"/>
      <c r="Q50" s="391"/>
      <c r="R50" s="32"/>
      <c r="S50" s="34"/>
      <c r="T50" s="325" t="s">
        <v>100</v>
      </c>
      <c r="U50" s="326"/>
      <c r="V50" s="326"/>
      <c r="W50" s="326"/>
      <c r="X50" s="327"/>
      <c r="Y50" s="329" t="s">
        <v>94</v>
      </c>
      <c r="Z50" s="329"/>
      <c r="AA50" s="329"/>
      <c r="AB50" s="329"/>
      <c r="AC50" s="330"/>
    </row>
    <row r="51" spans="2:29" x14ac:dyDescent="0.2">
      <c r="B51" s="270" t="s">
        <v>30</v>
      </c>
      <c r="C51" s="271"/>
      <c r="D51" s="277" t="s">
        <v>97</v>
      </c>
      <c r="E51" s="278"/>
      <c r="F51" s="278"/>
      <c r="G51" s="279"/>
      <c r="H51" s="88" t="s">
        <v>98</v>
      </c>
      <c r="I51" s="35"/>
      <c r="J51" s="291" t="s">
        <v>99</v>
      </c>
      <c r="K51" s="292"/>
      <c r="L51" s="292"/>
      <c r="M51" s="292"/>
      <c r="N51" s="292"/>
      <c r="O51" s="292"/>
      <c r="P51" s="292"/>
      <c r="Q51" s="293"/>
      <c r="R51" s="82"/>
      <c r="S51" s="74"/>
      <c r="T51" s="319" t="s">
        <v>100</v>
      </c>
      <c r="U51" s="281"/>
      <c r="V51" s="281"/>
      <c r="W51" s="281"/>
      <c r="X51" s="282"/>
      <c r="Y51" s="320" t="s">
        <v>94</v>
      </c>
      <c r="Z51" s="320"/>
      <c r="AA51" s="320"/>
      <c r="AB51" s="320"/>
      <c r="AC51" s="321"/>
    </row>
    <row r="52" spans="2:29" x14ac:dyDescent="0.2">
      <c r="B52" s="315" t="s">
        <v>31</v>
      </c>
      <c r="C52" s="276"/>
      <c r="D52" s="316" t="s">
        <v>101</v>
      </c>
      <c r="E52" s="317"/>
      <c r="F52" s="317"/>
      <c r="G52" s="318"/>
      <c r="H52" s="89" t="s">
        <v>98</v>
      </c>
      <c r="I52" s="37"/>
      <c r="J52" s="368" t="s">
        <v>143</v>
      </c>
      <c r="K52" s="369"/>
      <c r="L52" s="369"/>
      <c r="M52" s="369"/>
      <c r="N52" s="369"/>
      <c r="O52" s="369"/>
      <c r="P52" s="369"/>
      <c r="Q52" s="370"/>
      <c r="R52" s="36"/>
      <c r="S52" s="38"/>
      <c r="T52" s="361" t="s">
        <v>148</v>
      </c>
      <c r="U52" s="362"/>
      <c r="V52" s="362"/>
      <c r="W52" s="362"/>
      <c r="X52" s="363"/>
      <c r="Y52" s="388" t="s">
        <v>146</v>
      </c>
      <c r="Z52" s="329"/>
      <c r="AA52" s="329"/>
      <c r="AB52" s="329"/>
      <c r="AC52" s="330"/>
    </row>
    <row r="53" spans="2:29" x14ac:dyDescent="0.2">
      <c r="B53" s="270" t="s">
        <v>31</v>
      </c>
      <c r="C53" s="271"/>
      <c r="D53" s="277" t="s">
        <v>101</v>
      </c>
      <c r="E53" s="278"/>
      <c r="F53" s="278"/>
      <c r="G53" s="279"/>
      <c r="H53" s="88"/>
      <c r="I53" s="35" t="s">
        <v>98</v>
      </c>
      <c r="J53" s="294" t="s">
        <v>102</v>
      </c>
      <c r="K53" s="295"/>
      <c r="L53" s="295"/>
      <c r="M53" s="295"/>
      <c r="N53" s="295"/>
      <c r="O53" s="295"/>
      <c r="P53" s="295"/>
      <c r="Q53" s="296"/>
      <c r="R53" s="82"/>
      <c r="S53" s="74"/>
      <c r="T53" s="319" t="s">
        <v>149</v>
      </c>
      <c r="U53" s="281"/>
      <c r="V53" s="281"/>
      <c r="W53" s="281"/>
      <c r="X53" s="282"/>
      <c r="Y53" s="360" t="s">
        <v>147</v>
      </c>
      <c r="Z53" s="320"/>
      <c r="AA53" s="320"/>
      <c r="AB53" s="320"/>
      <c r="AC53" s="321"/>
    </row>
    <row r="54" spans="2:29" x14ac:dyDescent="0.2">
      <c r="B54" s="275" t="s">
        <v>31</v>
      </c>
      <c r="C54" s="276"/>
      <c r="D54" s="277" t="s">
        <v>101</v>
      </c>
      <c r="E54" s="278"/>
      <c r="F54" s="278"/>
      <c r="G54" s="279"/>
      <c r="H54" s="89" t="s">
        <v>98</v>
      </c>
      <c r="I54" s="37"/>
      <c r="J54" s="374" t="s">
        <v>144</v>
      </c>
      <c r="K54" s="375"/>
      <c r="L54" s="375"/>
      <c r="M54" s="375"/>
      <c r="N54" s="375"/>
      <c r="O54" s="375"/>
      <c r="P54" s="375"/>
      <c r="Q54" s="376"/>
      <c r="R54" s="39"/>
      <c r="S54" s="40"/>
      <c r="T54" s="365" t="s">
        <v>150</v>
      </c>
      <c r="U54" s="366"/>
      <c r="V54" s="366"/>
      <c r="W54" s="366"/>
      <c r="X54" s="367"/>
      <c r="Y54" s="371" t="s">
        <v>145</v>
      </c>
      <c r="Z54" s="372"/>
      <c r="AA54" s="372"/>
      <c r="AB54" s="372"/>
      <c r="AC54" s="373"/>
    </row>
    <row r="55" spans="2:29" x14ac:dyDescent="0.2">
      <c r="B55" s="270" t="s">
        <v>31</v>
      </c>
      <c r="C55" s="271"/>
      <c r="D55" s="280" t="s">
        <v>101</v>
      </c>
      <c r="E55" s="281"/>
      <c r="F55" s="281"/>
      <c r="G55" s="282"/>
      <c r="H55" s="88" t="s">
        <v>98</v>
      </c>
      <c r="I55" s="35"/>
      <c r="J55" s="294" t="s">
        <v>160</v>
      </c>
      <c r="K55" s="295"/>
      <c r="L55" s="295"/>
      <c r="M55" s="295"/>
      <c r="N55" s="295"/>
      <c r="O55" s="295"/>
      <c r="P55" s="295"/>
      <c r="Q55" s="296"/>
      <c r="R55" s="41"/>
      <c r="S55" s="42"/>
      <c r="T55" s="365" t="s">
        <v>161</v>
      </c>
      <c r="U55" s="366"/>
      <c r="V55" s="366"/>
      <c r="W55" s="366"/>
      <c r="X55" s="367"/>
      <c r="Y55" s="322" t="s">
        <v>162</v>
      </c>
      <c r="Z55" s="323"/>
      <c r="AA55" s="323"/>
      <c r="AB55" s="323"/>
      <c r="AC55" s="324"/>
    </row>
    <row r="56" spans="2:29" ht="13.5" thickBot="1" x14ac:dyDescent="0.25">
      <c r="B56" s="268"/>
      <c r="C56" s="269"/>
      <c r="D56" s="250"/>
      <c r="E56" s="251"/>
      <c r="F56" s="251"/>
      <c r="G56" s="252"/>
      <c r="H56" s="77"/>
      <c r="I56" s="71"/>
      <c r="J56" s="297"/>
      <c r="K56" s="298"/>
      <c r="L56" s="298"/>
      <c r="M56" s="298"/>
      <c r="N56" s="298"/>
      <c r="O56" s="298"/>
      <c r="P56" s="298"/>
      <c r="Q56" s="299"/>
      <c r="R56" s="72"/>
      <c r="S56" s="73"/>
      <c r="T56" s="364"/>
      <c r="U56" s="251"/>
      <c r="V56" s="251"/>
      <c r="W56" s="251"/>
      <c r="X56" s="252"/>
      <c r="Y56" s="313"/>
      <c r="Z56" s="313"/>
      <c r="AA56" s="313"/>
      <c r="AB56" s="313"/>
      <c r="AC56" s="314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4" t="s">
        <v>51</v>
      </c>
      <c r="C64" s="245"/>
      <c r="D64" s="245"/>
      <c r="E64" s="24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4" t="s">
        <v>0</v>
      </c>
      <c r="C65" s="235"/>
      <c r="D65" s="235" t="s">
        <v>57</v>
      </c>
      <c r="E65" s="23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6" t="s">
        <v>14</v>
      </c>
      <c r="C66" s="217"/>
      <c r="D66" s="133">
        <v>3</v>
      </c>
      <c r="E66" s="24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6" t="s">
        <v>15</v>
      </c>
      <c r="C67" s="217"/>
      <c r="D67" s="133">
        <v>2</v>
      </c>
      <c r="E67" s="24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6" t="s">
        <v>16</v>
      </c>
      <c r="C68" s="217"/>
      <c r="D68" s="133">
        <v>2</v>
      </c>
      <c r="E68" s="24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6" t="s">
        <v>17</v>
      </c>
      <c r="C69" s="217"/>
      <c r="D69" s="133">
        <v>6</v>
      </c>
      <c r="E69" s="24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6" t="s">
        <v>18</v>
      </c>
      <c r="C70" s="217"/>
      <c r="D70" s="133">
        <v>3</v>
      </c>
      <c r="E70" s="24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8" t="s">
        <v>19</v>
      </c>
      <c r="C71" s="219"/>
      <c r="D71" s="133">
        <v>1</v>
      </c>
      <c r="E71" s="24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8" t="s">
        <v>21</v>
      </c>
      <c r="C72" s="219"/>
      <c r="D72" s="133">
        <v>2</v>
      </c>
      <c r="E72" s="24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8" t="s">
        <v>22</v>
      </c>
      <c r="C73" s="219"/>
      <c r="D73" s="133">
        <v>2</v>
      </c>
      <c r="E73" s="24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8" t="s">
        <v>38</v>
      </c>
      <c r="C74" s="219"/>
      <c r="D74" s="133">
        <v>2</v>
      </c>
      <c r="E74" s="24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6" t="s">
        <v>24</v>
      </c>
      <c r="C75" s="217"/>
      <c r="D75" s="133">
        <v>2</v>
      </c>
      <c r="E75" s="24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8" t="s">
        <v>39</v>
      </c>
      <c r="C76" s="219"/>
      <c r="D76" s="133"/>
      <c r="E76" s="24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1" t="s">
        <v>40</v>
      </c>
      <c r="C77" s="212"/>
      <c r="D77" s="213"/>
      <c r="E77" s="29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4" t="s">
        <v>52</v>
      </c>
      <c r="C80" s="245"/>
      <c r="D80" s="245"/>
      <c r="E80" s="24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4" t="s">
        <v>0</v>
      </c>
      <c r="C81" s="235"/>
      <c r="D81" s="235" t="s">
        <v>44</v>
      </c>
      <c r="E81" s="23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6" t="s">
        <v>14</v>
      </c>
      <c r="C82" s="217"/>
      <c r="D82" s="133">
        <v>2799</v>
      </c>
      <c r="E82" s="24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6" t="s">
        <v>15</v>
      </c>
      <c r="C83" s="217"/>
      <c r="D83" s="133">
        <v>3608</v>
      </c>
      <c r="E83" s="24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6" t="s">
        <v>16</v>
      </c>
      <c r="C84" s="217"/>
      <c r="D84" s="133">
        <v>3186</v>
      </c>
      <c r="E84" s="24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6" t="s">
        <v>17</v>
      </c>
      <c r="C85" s="217"/>
      <c r="D85" s="133">
        <v>4130</v>
      </c>
      <c r="E85" s="24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6" t="s">
        <v>18</v>
      </c>
      <c r="C86" s="217"/>
      <c r="D86" s="133">
        <v>3854</v>
      </c>
      <c r="E86" s="24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8" t="s">
        <v>19</v>
      </c>
      <c r="C87" s="219"/>
      <c r="D87" s="133">
        <v>3182</v>
      </c>
      <c r="E87" s="24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8" t="s">
        <v>21</v>
      </c>
      <c r="C88" s="219"/>
      <c r="D88" s="133">
        <v>3885</v>
      </c>
      <c r="E88" s="24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8" t="s">
        <v>22</v>
      </c>
      <c r="C89" s="219"/>
      <c r="D89" s="133">
        <v>3876</v>
      </c>
      <c r="E89" s="24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8" t="s">
        <v>38</v>
      </c>
      <c r="C90" s="219"/>
      <c r="D90" s="133">
        <v>3698</v>
      </c>
      <c r="E90" s="24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6" t="s">
        <v>24</v>
      </c>
      <c r="C91" s="217"/>
      <c r="D91" s="133">
        <v>3783</v>
      </c>
      <c r="E91" s="24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8" t="s">
        <v>39</v>
      </c>
      <c r="C92" s="219"/>
      <c r="D92" s="133"/>
      <c r="E92" s="24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1" t="s">
        <v>40</v>
      </c>
      <c r="C93" s="212"/>
      <c r="D93" s="213"/>
      <c r="E93" s="29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4" t="s">
        <v>41</v>
      </c>
      <c r="C94" s="305"/>
      <c r="D94" s="306">
        <f>SUM(D82:D93)</f>
        <v>36001</v>
      </c>
      <c r="E94" s="30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1" t="s">
        <v>67</v>
      </c>
      <c r="C96" s="302"/>
      <c r="D96" s="303"/>
      <c r="E96" s="310">
        <f>D94/1</f>
        <v>36001</v>
      </c>
      <c r="F96" s="31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1" t="s">
        <v>66</v>
      </c>
      <c r="C97" s="302"/>
      <c r="D97" s="303"/>
      <c r="E97" s="308">
        <f>E96/30</f>
        <v>1200.0333333333333</v>
      </c>
      <c r="F97" s="30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7" t="s">
        <v>53</v>
      </c>
      <c r="C99" s="238"/>
      <c r="D99" s="238"/>
      <c r="E99" s="23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0"/>
      <c r="C100" s="241"/>
      <c r="D100" s="241"/>
      <c r="E100" s="24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4" t="s">
        <v>0</v>
      </c>
      <c r="C101" s="235"/>
      <c r="D101" s="235" t="s">
        <v>44</v>
      </c>
      <c r="E101" s="23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6" t="s">
        <v>14</v>
      </c>
      <c r="C102" s="217"/>
      <c r="D102" s="132">
        <v>0.99970000000000003</v>
      </c>
      <c r="E102" s="300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6" t="s">
        <v>15</v>
      </c>
      <c r="C103" s="217"/>
      <c r="D103" s="132">
        <v>0.99929999999999997</v>
      </c>
      <c r="E103" s="300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6" t="s">
        <v>16</v>
      </c>
      <c r="C104" s="217"/>
      <c r="D104" s="132">
        <v>0.99970000000000003</v>
      </c>
      <c r="E104" s="300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6" t="s">
        <v>17</v>
      </c>
      <c r="C105" s="217"/>
      <c r="D105" s="132">
        <v>0.99939999999999996</v>
      </c>
      <c r="E105" s="300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6" t="s">
        <v>18</v>
      </c>
      <c r="C106" s="217"/>
      <c r="D106" s="132">
        <v>0.99929999999999997</v>
      </c>
      <c r="E106" s="300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8" t="s">
        <v>19</v>
      </c>
      <c r="C107" s="219"/>
      <c r="D107" s="132">
        <v>1</v>
      </c>
      <c r="E107" s="300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8" t="s">
        <v>21</v>
      </c>
      <c r="C108" s="219"/>
      <c r="D108" s="132">
        <v>0.99970000000000003</v>
      </c>
      <c r="E108" s="300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8" t="s">
        <v>22</v>
      </c>
      <c r="C109" s="219"/>
      <c r="D109" s="132">
        <v>0.99970000000000003</v>
      </c>
      <c r="E109" s="300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8" t="s">
        <v>38</v>
      </c>
      <c r="C110" s="219"/>
      <c r="D110" s="132">
        <v>0.99970000000000003</v>
      </c>
      <c r="E110" s="300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6" t="s">
        <v>24</v>
      </c>
      <c r="C111" s="217"/>
      <c r="D111" s="312">
        <v>0.99929999999999997</v>
      </c>
      <c r="E111" s="300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8" t="s">
        <v>39</v>
      </c>
      <c r="C112" s="219"/>
      <c r="D112" s="312"/>
      <c r="E112" s="300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1" t="s">
        <v>40</v>
      </c>
      <c r="C113" s="212"/>
      <c r="D113" s="312"/>
      <c r="E113" s="300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4" t="s">
        <v>54</v>
      </c>
      <c r="C118" s="245"/>
      <c r="D118" s="245"/>
      <c r="E118" s="24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4" t="s">
        <v>0</v>
      </c>
      <c r="C119" s="235"/>
      <c r="D119" s="235" t="s">
        <v>44</v>
      </c>
      <c r="E119" s="23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6" t="s">
        <v>14</v>
      </c>
      <c r="C120" s="217"/>
      <c r="D120" s="133">
        <v>2</v>
      </c>
      <c r="E120" s="24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6" t="s">
        <v>15</v>
      </c>
      <c r="C121" s="217"/>
      <c r="D121" s="133">
        <v>2</v>
      </c>
      <c r="E121" s="24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6" t="s">
        <v>16</v>
      </c>
      <c r="C122" s="217"/>
      <c r="D122" s="133">
        <v>2</v>
      </c>
      <c r="E122" s="24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6" t="s">
        <v>17</v>
      </c>
      <c r="C123" s="217"/>
      <c r="D123" s="133">
        <v>5</v>
      </c>
      <c r="E123" s="24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6" t="s">
        <v>18</v>
      </c>
      <c r="C124" s="217"/>
      <c r="D124" s="133">
        <v>2</v>
      </c>
      <c r="E124" s="24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8" t="s">
        <v>19</v>
      </c>
      <c r="C125" s="219"/>
      <c r="D125" s="133">
        <v>0</v>
      </c>
      <c r="E125" s="24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8" t="s">
        <v>21</v>
      </c>
      <c r="C126" s="219"/>
      <c r="D126" s="133">
        <v>1</v>
      </c>
      <c r="E126" s="24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8" t="s">
        <v>22</v>
      </c>
      <c r="C127" s="219"/>
      <c r="D127" s="133">
        <v>1</v>
      </c>
      <c r="E127" s="24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8" t="s">
        <v>38</v>
      </c>
      <c r="C128" s="219"/>
      <c r="D128" s="133">
        <v>2</v>
      </c>
      <c r="E128" s="24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6" t="s">
        <v>24</v>
      </c>
      <c r="C129" s="217"/>
      <c r="D129" s="133">
        <v>1</v>
      </c>
      <c r="E129" s="24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8" t="s">
        <v>39</v>
      </c>
      <c r="C130" s="219"/>
      <c r="D130" s="133"/>
      <c r="E130" s="24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1" t="s">
        <v>40</v>
      </c>
      <c r="C131" s="212"/>
      <c r="D131" s="213"/>
      <c r="E131" s="29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1" t="s">
        <v>41</v>
      </c>
      <c r="C132" s="212"/>
      <c r="D132" s="213">
        <f>SUM(D120:E131)</f>
        <v>18</v>
      </c>
      <c r="E132" s="29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4" t="s">
        <v>68</v>
      </c>
      <c r="C135" s="245"/>
      <c r="D135" s="245"/>
      <c r="E135" s="245"/>
      <c r="F135" s="245"/>
      <c r="G135" s="24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4" t="s">
        <v>0</v>
      </c>
      <c r="C136" s="235"/>
      <c r="D136" s="235" t="s">
        <v>44</v>
      </c>
      <c r="E136" s="235"/>
      <c r="F136" s="235" t="s">
        <v>58</v>
      </c>
      <c r="G136" s="23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6" t="s">
        <v>14</v>
      </c>
      <c r="C137" s="217"/>
      <c r="D137" s="133">
        <v>247</v>
      </c>
      <c r="E137" s="133"/>
      <c r="F137" s="214">
        <f t="shared" ref="F137:F143" si="0">(D137*100%)/D82</f>
        <v>8.824580207216863E-2</v>
      </c>
      <c r="G137" s="2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6" t="s">
        <v>15</v>
      </c>
      <c r="C138" s="217"/>
      <c r="D138" s="133">
        <v>443</v>
      </c>
      <c r="E138" s="133"/>
      <c r="F138" s="214">
        <f t="shared" si="0"/>
        <v>0.12278270509977827</v>
      </c>
      <c r="G138" s="2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6" t="s">
        <v>16</v>
      </c>
      <c r="C139" s="217"/>
      <c r="D139" s="133">
        <v>526</v>
      </c>
      <c r="E139" s="133"/>
      <c r="F139" s="214">
        <f t="shared" si="0"/>
        <v>0.16509730069052103</v>
      </c>
      <c r="G139" s="2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6" t="s">
        <v>17</v>
      </c>
      <c r="C140" s="217"/>
      <c r="D140" s="133">
        <v>556</v>
      </c>
      <c r="E140" s="133"/>
      <c r="F140" s="214">
        <f t="shared" si="0"/>
        <v>0.13462469733656174</v>
      </c>
      <c r="G140" s="2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6" t="s">
        <v>18</v>
      </c>
      <c r="C141" s="217"/>
      <c r="D141" s="133">
        <v>587</v>
      </c>
      <c r="E141" s="133"/>
      <c r="F141" s="214">
        <f t="shared" si="0"/>
        <v>0.1523092890503373</v>
      </c>
      <c r="G141" s="2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8" t="s">
        <v>19</v>
      </c>
      <c r="C142" s="219"/>
      <c r="D142" s="133">
        <v>640</v>
      </c>
      <c r="E142" s="133"/>
      <c r="F142" s="214">
        <f t="shared" si="0"/>
        <v>0.2011313639220616</v>
      </c>
      <c r="G142" s="2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8" t="s">
        <v>21</v>
      </c>
      <c r="C143" s="219"/>
      <c r="D143" s="133">
        <v>602</v>
      </c>
      <c r="E143" s="133"/>
      <c r="F143" s="214">
        <f t="shared" si="0"/>
        <v>0.15495495495495495</v>
      </c>
      <c r="G143" s="2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8" t="s">
        <v>22</v>
      </c>
      <c r="C144" s="219"/>
      <c r="D144" s="133">
        <v>663</v>
      </c>
      <c r="E144" s="133"/>
      <c r="F144" s="214">
        <f t="shared" ref="F144" si="1">(D144*100%)/D89</f>
        <v>0.17105263157894737</v>
      </c>
      <c r="G144" s="2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8" t="s">
        <v>38</v>
      </c>
      <c r="C145" s="219"/>
      <c r="D145" s="133">
        <v>920</v>
      </c>
      <c r="E145" s="133"/>
      <c r="F145" s="214">
        <f t="shared" ref="F145" si="2">(D145*100%)/D90</f>
        <v>0.24878312601406166</v>
      </c>
      <c r="G145" s="2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6" t="s">
        <v>24</v>
      </c>
      <c r="C146" s="217"/>
      <c r="D146" s="133">
        <v>468</v>
      </c>
      <c r="E146" s="133"/>
      <c r="F146" s="214">
        <f t="shared" ref="F146" si="3">(D146*100%)/D91</f>
        <v>0.12371134020618557</v>
      </c>
      <c r="G146" s="2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8" t="s">
        <v>39</v>
      </c>
      <c r="C147" s="219"/>
      <c r="D147" s="133"/>
      <c r="E147" s="133"/>
      <c r="F147" s="232"/>
      <c r="G147" s="233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1" t="s">
        <v>40</v>
      </c>
      <c r="C148" s="212"/>
      <c r="D148" s="213"/>
      <c r="E148" s="213"/>
      <c r="F148" s="232"/>
      <c r="G148" s="23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1" t="s">
        <v>41</v>
      </c>
      <c r="C149" s="212"/>
      <c r="D149" s="213">
        <f>SUM(D137:E148)</f>
        <v>5652</v>
      </c>
      <c r="E149" s="213"/>
      <c r="F149" s="214">
        <f>SUM(F137:G148)</f>
        <v>1.562693210925578</v>
      </c>
      <c r="G149" s="2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7" t="s">
        <v>59</v>
      </c>
      <c r="C152" s="238"/>
      <c r="D152" s="238"/>
      <c r="E152" s="238"/>
      <c r="F152" s="238"/>
      <c r="G152" s="23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0"/>
      <c r="C153" s="241"/>
      <c r="D153" s="241"/>
      <c r="E153" s="241"/>
      <c r="F153" s="241"/>
      <c r="G153" s="24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4" t="s">
        <v>0</v>
      </c>
      <c r="C154" s="235"/>
      <c r="D154" s="235" t="s">
        <v>44</v>
      </c>
      <c r="E154" s="235"/>
      <c r="F154" s="235" t="s">
        <v>58</v>
      </c>
      <c r="G154" s="23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6" t="s">
        <v>14</v>
      </c>
      <c r="C155" s="217"/>
      <c r="D155" s="133">
        <v>112</v>
      </c>
      <c r="E155" s="133"/>
      <c r="F155" s="214">
        <f>(D155*100%)/D82</f>
        <v>4.0014290818149341E-2</v>
      </c>
      <c r="G155" s="21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6" t="s">
        <v>15</v>
      </c>
      <c r="C156" s="217"/>
      <c r="D156" s="133">
        <v>228</v>
      </c>
      <c r="E156" s="133"/>
      <c r="F156" s="214">
        <f>(D156*100%)/D83</f>
        <v>6.3192904656319285E-2</v>
      </c>
      <c r="G156" s="21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6" t="s">
        <v>16</v>
      </c>
      <c r="C157" s="217"/>
      <c r="D157" s="133">
        <v>183</v>
      </c>
      <c r="E157" s="133"/>
      <c r="F157" s="214">
        <f>(D157*100%)/D84</f>
        <v>5.7438794726930323E-2</v>
      </c>
      <c r="G157" s="21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6" t="s">
        <v>17</v>
      </c>
      <c r="C158" s="217"/>
      <c r="D158" s="133">
        <v>149</v>
      </c>
      <c r="E158" s="133"/>
      <c r="F158" s="214">
        <f>(D158*100%)/D85</f>
        <v>3.6077481840193708E-2</v>
      </c>
      <c r="G158" s="21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6" t="s">
        <v>18</v>
      </c>
      <c r="C159" s="217"/>
      <c r="D159" s="133">
        <v>272</v>
      </c>
      <c r="E159" s="133"/>
      <c r="F159" s="214">
        <f>(D159*100%)/D86</f>
        <v>7.0576024909185256E-2</v>
      </c>
      <c r="G159" s="21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8" t="s">
        <v>19</v>
      </c>
      <c r="C160" s="219"/>
      <c r="D160" s="133">
        <v>156</v>
      </c>
      <c r="E160" s="133"/>
      <c r="F160" s="214">
        <f t="shared" ref="F160:F161" si="4">(D160*100%)/D87</f>
        <v>4.9025769956002517E-2</v>
      </c>
      <c r="G160" s="21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18" t="s">
        <v>21</v>
      </c>
      <c r="C161" s="219"/>
      <c r="D161" s="133">
        <v>139</v>
      </c>
      <c r="E161" s="133"/>
      <c r="F161" s="214">
        <f t="shared" si="4"/>
        <v>3.5778635778635777E-2</v>
      </c>
      <c r="G161" s="21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18" t="s">
        <v>22</v>
      </c>
      <c r="C162" s="219"/>
      <c r="D162" s="133">
        <v>111</v>
      </c>
      <c r="E162" s="133"/>
      <c r="F162" s="214">
        <f t="shared" ref="F162" si="5">(D162*100%)/D89</f>
        <v>2.8637770897832818E-2</v>
      </c>
      <c r="G162" s="21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18" t="s">
        <v>38</v>
      </c>
      <c r="C163" s="219"/>
      <c r="D163" s="133">
        <v>158</v>
      </c>
      <c r="E163" s="133"/>
      <c r="F163" s="214">
        <f t="shared" ref="F163" si="6">(D163*100%)/D90</f>
        <v>4.2725797728501894E-2</v>
      </c>
      <c r="G163" s="21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16" t="s">
        <v>24</v>
      </c>
      <c r="C164" s="217"/>
      <c r="D164" s="133">
        <v>149</v>
      </c>
      <c r="E164" s="133"/>
      <c r="F164" s="214">
        <f t="shared" ref="F164" si="7">(D164*100%)/D91</f>
        <v>3.9386730108379592E-2</v>
      </c>
      <c r="G164" s="21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18" t="s">
        <v>39</v>
      </c>
      <c r="C165" s="219"/>
      <c r="D165" s="133"/>
      <c r="E165" s="133"/>
      <c r="F165" s="214"/>
      <c r="G165" s="21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11" t="s">
        <v>40</v>
      </c>
      <c r="C166" s="212"/>
      <c r="D166" s="213"/>
      <c r="E166" s="213"/>
      <c r="F166" s="214"/>
      <c r="G166" s="21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11" t="s">
        <v>41</v>
      </c>
      <c r="C167" s="212"/>
      <c r="D167" s="213">
        <f>SUM(D155:E166)</f>
        <v>1657</v>
      </c>
      <c r="E167" s="213"/>
      <c r="F167" s="456">
        <f>SUM(F155:G166)</f>
        <v>0.46285420142013045</v>
      </c>
      <c r="G167" s="457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37" t="s">
        <v>69</v>
      </c>
      <c r="C170" s="238"/>
      <c r="D170" s="238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8"/>
      <c r="Q170" s="238"/>
      <c r="R170" s="238"/>
      <c r="S170" s="238"/>
      <c r="T170" s="238"/>
      <c r="U170" s="238"/>
      <c r="V170" s="238"/>
      <c r="W170" s="238"/>
      <c r="X170" s="238"/>
      <c r="Y170" s="238"/>
      <c r="Z170" s="238"/>
      <c r="AA170" s="238"/>
      <c r="AB170" s="238"/>
      <c r="AC170" s="238"/>
      <c r="AD170" s="15"/>
      <c r="AE170" s="15"/>
    </row>
    <row r="171" spans="2:32" x14ac:dyDescent="0.2">
      <c r="B171" s="448"/>
      <c r="C171" s="449"/>
      <c r="D171" s="449"/>
      <c r="E171" s="449"/>
      <c r="F171" s="449"/>
      <c r="G171" s="449"/>
      <c r="H171" s="449"/>
      <c r="I171" s="449"/>
      <c r="J171" s="449"/>
      <c r="K171" s="449"/>
      <c r="L171" s="449"/>
      <c r="M171" s="449"/>
      <c r="N171" s="449"/>
      <c r="O171" s="449"/>
      <c r="P171" s="449"/>
      <c r="Q171" s="449"/>
      <c r="R171" s="449"/>
      <c r="S171" s="449"/>
      <c r="T171" s="449"/>
      <c r="U171" s="449"/>
      <c r="V171" s="449"/>
      <c r="W171" s="449"/>
      <c r="X171" s="449"/>
      <c r="Y171" s="449"/>
      <c r="Z171" s="449"/>
      <c r="AA171" s="449"/>
      <c r="AB171" s="449"/>
      <c r="AC171" s="449"/>
      <c r="AD171" s="15"/>
      <c r="AE171" s="129"/>
      <c r="AF171" s="15"/>
    </row>
    <row r="172" spans="2:32" ht="15" x14ac:dyDescent="0.2">
      <c r="B172" s="415" t="s">
        <v>70</v>
      </c>
      <c r="C172" s="415"/>
      <c r="D172" s="415"/>
      <c r="E172" s="415"/>
      <c r="F172" s="226" t="s">
        <v>14</v>
      </c>
      <c r="G172" s="226"/>
      <c r="H172" s="226" t="s">
        <v>15</v>
      </c>
      <c r="I172" s="226"/>
      <c r="J172" s="226" t="s">
        <v>16</v>
      </c>
      <c r="K172" s="226"/>
      <c r="L172" s="226" t="s">
        <v>17</v>
      </c>
      <c r="M172" s="226"/>
      <c r="N172" s="226" t="s">
        <v>18</v>
      </c>
      <c r="O172" s="226"/>
      <c r="P172" s="226" t="s">
        <v>19</v>
      </c>
      <c r="Q172" s="226"/>
      <c r="R172" s="226" t="s">
        <v>21</v>
      </c>
      <c r="S172" s="226"/>
      <c r="T172" s="226" t="s">
        <v>22</v>
      </c>
      <c r="U172" s="226"/>
      <c r="V172" s="226" t="s">
        <v>23</v>
      </c>
      <c r="W172" s="226"/>
      <c r="X172" s="226" t="s">
        <v>24</v>
      </c>
      <c r="Y172" s="226"/>
      <c r="Z172" s="226" t="s">
        <v>25</v>
      </c>
      <c r="AA172" s="226"/>
      <c r="AB172" s="226" t="s">
        <v>26</v>
      </c>
      <c r="AC172" s="418"/>
      <c r="AD172" s="15"/>
      <c r="AE172" s="508"/>
      <c r="AF172" s="509"/>
    </row>
    <row r="173" spans="2:32" ht="15" x14ac:dyDescent="0.2">
      <c r="B173" s="450" t="s">
        <v>71</v>
      </c>
      <c r="C173" s="423"/>
      <c r="D173" s="423"/>
      <c r="E173" s="423"/>
      <c r="F173" s="227">
        <v>15</v>
      </c>
      <c r="G173" s="227"/>
      <c r="H173" s="227">
        <v>16</v>
      </c>
      <c r="I173" s="227"/>
      <c r="J173" s="227">
        <v>8</v>
      </c>
      <c r="K173" s="227"/>
      <c r="L173" s="227">
        <v>8</v>
      </c>
      <c r="M173" s="227"/>
      <c r="N173" s="227">
        <v>7</v>
      </c>
      <c r="O173" s="227"/>
      <c r="P173" s="227">
        <v>4</v>
      </c>
      <c r="Q173" s="227"/>
      <c r="R173" s="227">
        <v>4</v>
      </c>
      <c r="S173" s="227"/>
      <c r="T173" s="227">
        <v>14</v>
      </c>
      <c r="U173" s="227"/>
      <c r="V173" s="227">
        <v>10</v>
      </c>
      <c r="W173" s="227"/>
      <c r="X173" s="394">
        <v>7</v>
      </c>
      <c r="Y173" s="394"/>
      <c r="Z173" s="394"/>
      <c r="AA173" s="394"/>
      <c r="AB173" s="394"/>
      <c r="AC173" s="417"/>
      <c r="AD173" s="15"/>
      <c r="AE173" s="508"/>
      <c r="AF173" s="509"/>
    </row>
    <row r="174" spans="2:32" ht="15" x14ac:dyDescent="0.2">
      <c r="B174" s="452" t="s">
        <v>72</v>
      </c>
      <c r="C174" s="435"/>
      <c r="D174" s="435"/>
      <c r="E174" s="435"/>
      <c r="F174" s="451">
        <v>0</v>
      </c>
      <c r="G174" s="451"/>
      <c r="H174" s="451">
        <v>1</v>
      </c>
      <c r="I174" s="451"/>
      <c r="J174" s="451">
        <v>1</v>
      </c>
      <c r="K174" s="451"/>
      <c r="L174" s="451">
        <v>1</v>
      </c>
      <c r="M174" s="451"/>
      <c r="N174" s="451">
        <v>0</v>
      </c>
      <c r="O174" s="451"/>
      <c r="P174" s="451">
        <v>0</v>
      </c>
      <c r="Q174" s="451"/>
      <c r="R174" s="451">
        <v>0</v>
      </c>
      <c r="S174" s="451"/>
      <c r="T174" s="451">
        <v>0</v>
      </c>
      <c r="U174" s="451"/>
      <c r="V174" s="451">
        <v>0</v>
      </c>
      <c r="W174" s="451"/>
      <c r="X174" s="133">
        <v>0</v>
      </c>
      <c r="Y174" s="133"/>
      <c r="Z174" s="133"/>
      <c r="AA174" s="133"/>
      <c r="AB174" s="133"/>
      <c r="AC174" s="421"/>
      <c r="AD174" s="15"/>
      <c r="AE174" s="508"/>
      <c r="AF174" s="509"/>
    </row>
    <row r="175" spans="2:32" ht="15" x14ac:dyDescent="0.2">
      <c r="B175" s="452" t="s">
        <v>73</v>
      </c>
      <c r="C175" s="435"/>
      <c r="D175" s="435"/>
      <c r="E175" s="435"/>
      <c r="F175" s="451">
        <v>10</v>
      </c>
      <c r="G175" s="451"/>
      <c r="H175" s="451">
        <v>6</v>
      </c>
      <c r="I175" s="451"/>
      <c r="J175" s="451">
        <v>17</v>
      </c>
      <c r="K175" s="451"/>
      <c r="L175" s="451">
        <v>8</v>
      </c>
      <c r="M175" s="451"/>
      <c r="N175" s="451">
        <v>14</v>
      </c>
      <c r="O175" s="451"/>
      <c r="P175" s="451">
        <v>22</v>
      </c>
      <c r="Q175" s="451"/>
      <c r="R175" s="451">
        <v>9</v>
      </c>
      <c r="S175" s="451"/>
      <c r="T175" s="451">
        <v>10</v>
      </c>
      <c r="U175" s="451"/>
      <c r="V175" s="451">
        <v>17</v>
      </c>
      <c r="W175" s="451"/>
      <c r="X175" s="133">
        <v>13</v>
      </c>
      <c r="Y175" s="133"/>
      <c r="Z175" s="133"/>
      <c r="AA175" s="133"/>
      <c r="AB175" s="133"/>
      <c r="AC175" s="421"/>
      <c r="AD175" s="15"/>
      <c r="AE175" s="508"/>
      <c r="AF175" s="509"/>
    </row>
    <row r="176" spans="2:32" ht="15" x14ac:dyDescent="0.2">
      <c r="B176" s="452" t="s">
        <v>74</v>
      </c>
      <c r="C176" s="435"/>
      <c r="D176" s="435"/>
      <c r="E176" s="435"/>
      <c r="F176" s="451">
        <v>14</v>
      </c>
      <c r="G176" s="451"/>
      <c r="H176" s="451">
        <v>16</v>
      </c>
      <c r="I176" s="451"/>
      <c r="J176" s="451">
        <v>17</v>
      </c>
      <c r="K176" s="451"/>
      <c r="L176" s="451">
        <v>22</v>
      </c>
      <c r="M176" s="451"/>
      <c r="N176" s="451">
        <v>34</v>
      </c>
      <c r="O176" s="451"/>
      <c r="P176" s="451">
        <v>16</v>
      </c>
      <c r="Q176" s="451"/>
      <c r="R176" s="451">
        <v>12</v>
      </c>
      <c r="S176" s="451"/>
      <c r="T176" s="451">
        <v>27</v>
      </c>
      <c r="U176" s="451"/>
      <c r="V176" s="451">
        <v>33</v>
      </c>
      <c r="W176" s="451"/>
      <c r="X176" s="133">
        <v>35</v>
      </c>
      <c r="Y176" s="133"/>
      <c r="Z176" s="133"/>
      <c r="AA176" s="133"/>
      <c r="AB176" s="133"/>
      <c r="AC176" s="421"/>
      <c r="AD176" s="15"/>
      <c r="AE176" s="508"/>
      <c r="AF176" s="509"/>
    </row>
    <row r="177" spans="2:32" ht="15.75" x14ac:dyDescent="0.25">
      <c r="B177" s="452" t="s">
        <v>75</v>
      </c>
      <c r="C177" s="454"/>
      <c r="D177" s="454"/>
      <c r="E177" s="454"/>
      <c r="F177" s="451">
        <v>2</v>
      </c>
      <c r="G177" s="451"/>
      <c r="H177" s="451">
        <v>3555</v>
      </c>
      <c r="I177" s="451"/>
      <c r="J177" s="451">
        <v>3142</v>
      </c>
      <c r="K177" s="451"/>
      <c r="L177" s="451">
        <v>4084</v>
      </c>
      <c r="M177" s="451"/>
      <c r="N177" s="451">
        <v>8</v>
      </c>
      <c r="O177" s="451"/>
      <c r="P177" s="451">
        <v>2</v>
      </c>
      <c r="Q177" s="451"/>
      <c r="R177" s="451">
        <v>5</v>
      </c>
      <c r="S177" s="451"/>
      <c r="T177" s="451">
        <v>2</v>
      </c>
      <c r="U177" s="451"/>
      <c r="V177" s="451">
        <v>5</v>
      </c>
      <c r="W177" s="451"/>
      <c r="X177" s="133">
        <v>4</v>
      </c>
      <c r="Y177" s="133"/>
      <c r="Z177" s="133"/>
      <c r="AA177" s="133"/>
      <c r="AB177" s="133"/>
      <c r="AC177" s="421"/>
      <c r="AD177" s="15"/>
      <c r="AE177" s="510"/>
      <c r="AF177" s="510"/>
    </row>
    <row r="178" spans="2:32" ht="13.5" thickBot="1" x14ac:dyDescent="0.25">
      <c r="B178" s="453" t="s">
        <v>76</v>
      </c>
      <c r="C178" s="443"/>
      <c r="D178" s="443"/>
      <c r="E178" s="443"/>
      <c r="F178" s="451">
        <v>2758</v>
      </c>
      <c r="G178" s="451"/>
      <c r="H178" s="451">
        <v>14</v>
      </c>
      <c r="I178" s="451"/>
      <c r="J178" s="451">
        <v>1</v>
      </c>
      <c r="K178" s="451"/>
      <c r="L178" s="451">
        <v>7</v>
      </c>
      <c r="M178" s="451"/>
      <c r="N178" s="451">
        <v>3791</v>
      </c>
      <c r="O178" s="451"/>
      <c r="P178" s="451">
        <v>3138</v>
      </c>
      <c r="Q178" s="451"/>
      <c r="R178" s="451">
        <v>3855</v>
      </c>
      <c r="S178" s="451"/>
      <c r="T178" s="451">
        <v>3823</v>
      </c>
      <c r="U178" s="451"/>
      <c r="V178" s="451">
        <v>3633</v>
      </c>
      <c r="W178" s="451"/>
      <c r="X178" s="133">
        <v>3724</v>
      </c>
      <c r="Y178" s="133"/>
      <c r="Z178" s="133"/>
      <c r="AA178" s="133"/>
      <c r="AB178" s="133"/>
      <c r="AC178" s="421"/>
      <c r="AD178" s="15"/>
      <c r="AE178" s="130"/>
      <c r="AF178" s="130"/>
    </row>
    <row r="179" spans="2:32" ht="13.5" thickBot="1" x14ac:dyDescent="0.25">
      <c r="B179" s="397" t="s">
        <v>41</v>
      </c>
      <c r="C179" s="166"/>
      <c r="D179" s="166"/>
      <c r="E179" s="166"/>
      <c r="F179" s="432">
        <f>SUM(F173:F178)</f>
        <v>2799</v>
      </c>
      <c r="G179" s="433"/>
      <c r="H179" s="399">
        <f>SUM(H173:H178)</f>
        <v>3608</v>
      </c>
      <c r="I179" s="400"/>
      <c r="J179" s="412">
        <f>SUM(J173:J178)</f>
        <v>3186</v>
      </c>
      <c r="K179" s="412"/>
      <c r="L179" s="399">
        <f>SUM(L173:L178)</f>
        <v>4130</v>
      </c>
      <c r="M179" s="400"/>
      <c r="N179" s="412">
        <f>SUM(N173:N178)</f>
        <v>3854</v>
      </c>
      <c r="O179" s="412"/>
      <c r="P179" s="399">
        <f>SUM(P173:P178)</f>
        <v>3182</v>
      </c>
      <c r="Q179" s="400"/>
      <c r="R179" s="399">
        <f>SUM(R173:R178)</f>
        <v>3885</v>
      </c>
      <c r="S179" s="400"/>
      <c r="T179" s="399">
        <f>SUM(T173:T178)</f>
        <v>3876</v>
      </c>
      <c r="U179" s="400"/>
      <c r="V179" s="399">
        <f>SUM(V173:V178)</f>
        <v>3698</v>
      </c>
      <c r="W179" s="400"/>
      <c r="X179" s="399">
        <f>SUM(X173:X178)</f>
        <v>3783</v>
      </c>
      <c r="Y179" s="400"/>
      <c r="Z179" s="399">
        <f>SUM(Z173:Z178)</f>
        <v>0</v>
      </c>
      <c r="AA179" s="400"/>
      <c r="AB179" s="399">
        <f>SUM(AB173:AB178)</f>
        <v>0</v>
      </c>
      <c r="AC179" s="412"/>
      <c r="AD179" s="15"/>
      <c r="AE179" s="128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37" t="s">
        <v>77</v>
      </c>
      <c r="C184" s="238"/>
      <c r="D184" s="238"/>
      <c r="E184" s="238"/>
      <c r="F184" s="238"/>
      <c r="G184" s="239"/>
    </row>
    <row r="185" spans="2:32" ht="13.5" thickBot="1" x14ac:dyDescent="0.25">
      <c r="B185" s="240"/>
      <c r="C185" s="241"/>
      <c r="D185" s="241"/>
      <c r="E185" s="241"/>
      <c r="F185" s="241"/>
      <c r="G185" s="242"/>
    </row>
    <row r="186" spans="2:32" ht="13.5" thickBot="1" x14ac:dyDescent="0.25">
      <c r="B186" s="208" t="s">
        <v>60</v>
      </c>
      <c r="C186" s="209"/>
      <c r="D186" s="209"/>
      <c r="E186" s="209"/>
      <c r="F186" s="172" t="s">
        <v>44</v>
      </c>
      <c r="G186" s="174"/>
      <c r="H186" s="3"/>
    </row>
    <row r="187" spans="2:32" x14ac:dyDescent="0.2">
      <c r="B187" s="458" t="s">
        <v>71</v>
      </c>
      <c r="C187" s="440"/>
      <c r="D187" s="440"/>
      <c r="E187" s="441"/>
      <c r="F187" s="455">
        <f t="shared" ref="F187:F192" si="8">SUM(F173:AC173)</f>
        <v>93</v>
      </c>
      <c r="G187" s="431"/>
    </row>
    <row r="188" spans="2:32" x14ac:dyDescent="0.2">
      <c r="B188" s="452" t="s">
        <v>72</v>
      </c>
      <c r="C188" s="435"/>
      <c r="D188" s="435"/>
      <c r="E188" s="436"/>
      <c r="F188" s="455">
        <f t="shared" si="8"/>
        <v>3</v>
      </c>
      <c r="G188" s="431"/>
    </row>
    <row r="189" spans="2:32" x14ac:dyDescent="0.2">
      <c r="B189" s="452" t="s">
        <v>73</v>
      </c>
      <c r="C189" s="435"/>
      <c r="D189" s="435"/>
      <c r="E189" s="436"/>
      <c r="F189" s="455">
        <f t="shared" si="8"/>
        <v>126</v>
      </c>
      <c r="G189" s="431"/>
    </row>
    <row r="190" spans="2:32" x14ac:dyDescent="0.2">
      <c r="B190" s="452" t="s">
        <v>74</v>
      </c>
      <c r="C190" s="435"/>
      <c r="D190" s="435"/>
      <c r="E190" s="436"/>
      <c r="F190" s="455">
        <f t="shared" si="8"/>
        <v>226</v>
      </c>
      <c r="G190" s="431"/>
    </row>
    <row r="191" spans="2:32" x14ac:dyDescent="0.2">
      <c r="B191" s="452" t="s">
        <v>75</v>
      </c>
      <c r="C191" s="454"/>
      <c r="D191" s="454"/>
      <c r="E191" s="459"/>
      <c r="F191" s="455">
        <f t="shared" si="8"/>
        <v>10809</v>
      </c>
      <c r="G191" s="431"/>
    </row>
    <row r="192" spans="2:32" ht="13.5" thickBot="1" x14ac:dyDescent="0.25">
      <c r="B192" s="453" t="s">
        <v>76</v>
      </c>
      <c r="C192" s="443"/>
      <c r="D192" s="443"/>
      <c r="E192" s="447"/>
      <c r="F192" s="455">
        <f t="shared" si="8"/>
        <v>24744</v>
      </c>
      <c r="G192" s="431"/>
    </row>
    <row r="193" spans="2:37" ht="13.5" thickBot="1" x14ac:dyDescent="0.25">
      <c r="B193" s="397" t="s">
        <v>41</v>
      </c>
      <c r="C193" s="166"/>
      <c r="D193" s="166"/>
      <c r="E193" s="166"/>
      <c r="F193" s="397">
        <f>SUM(F187:F192)</f>
        <v>36001</v>
      </c>
      <c r="G193" s="398"/>
    </row>
    <row r="199" spans="2:37" ht="3" customHeight="1" thickBot="1" x14ac:dyDescent="0.25"/>
    <row r="200" spans="2:37" ht="7.5" customHeight="1" x14ac:dyDescent="0.2">
      <c r="B200" s="220" t="s">
        <v>65</v>
      </c>
      <c r="C200" s="221"/>
      <c r="D200" s="221"/>
      <c r="E200" s="221"/>
      <c r="F200" s="221"/>
      <c r="G200" s="221"/>
      <c r="H200" s="221"/>
      <c r="I200" s="221"/>
      <c r="J200" s="221"/>
      <c r="K200" s="221"/>
      <c r="L200" s="221"/>
      <c r="M200" s="221"/>
      <c r="N200" s="221"/>
      <c r="O200" s="221"/>
      <c r="P200" s="221"/>
      <c r="Q200" s="221"/>
      <c r="R200" s="221"/>
      <c r="S200" s="221"/>
      <c r="T200" s="221"/>
      <c r="U200" s="221"/>
      <c r="V200" s="221"/>
      <c r="W200" s="221"/>
      <c r="X200" s="221"/>
      <c r="Y200" s="221"/>
      <c r="Z200" s="221"/>
      <c r="AA200" s="221"/>
      <c r="AB200" s="221"/>
      <c r="AC200" s="222"/>
    </row>
    <row r="201" spans="2:37" ht="8.25" customHeight="1" thickBot="1" x14ac:dyDescent="0.25">
      <c r="B201" s="223"/>
      <c r="C201" s="224"/>
      <c r="D201" s="224"/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4"/>
      <c r="Q201" s="224"/>
      <c r="R201" s="224"/>
      <c r="S201" s="224"/>
      <c r="T201" s="224"/>
      <c r="U201" s="224"/>
      <c r="V201" s="224"/>
      <c r="W201" s="224"/>
      <c r="X201" s="224"/>
      <c r="Y201" s="224"/>
      <c r="Z201" s="224"/>
      <c r="AA201" s="224"/>
      <c r="AB201" s="224"/>
      <c r="AC201" s="225"/>
    </row>
    <row r="202" spans="2:37" ht="13.5" customHeight="1" thickBot="1" x14ac:dyDescent="0.25">
      <c r="B202" s="208" t="s">
        <v>60</v>
      </c>
      <c r="C202" s="209"/>
      <c r="D202" s="209"/>
      <c r="E202" s="210"/>
      <c r="F202" s="413" t="s">
        <v>14</v>
      </c>
      <c r="G202" s="402"/>
      <c r="H202" s="402" t="s">
        <v>15</v>
      </c>
      <c r="I202" s="402"/>
      <c r="J202" s="402" t="s">
        <v>16</v>
      </c>
      <c r="K202" s="402"/>
      <c r="L202" s="402" t="s">
        <v>17</v>
      </c>
      <c r="M202" s="402"/>
      <c r="N202" s="402" t="s">
        <v>18</v>
      </c>
      <c r="O202" s="402"/>
      <c r="P202" s="402" t="s">
        <v>19</v>
      </c>
      <c r="Q202" s="402"/>
      <c r="R202" s="402" t="s">
        <v>21</v>
      </c>
      <c r="S202" s="402"/>
      <c r="T202" s="406" t="s">
        <v>22</v>
      </c>
      <c r="U202" s="407"/>
      <c r="V202" s="402" t="s">
        <v>23</v>
      </c>
      <c r="W202" s="402"/>
      <c r="X202" s="402" t="s">
        <v>24</v>
      </c>
      <c r="Y202" s="402"/>
      <c r="Z202" s="402" t="s">
        <v>25</v>
      </c>
      <c r="AA202" s="402"/>
      <c r="AB202" s="402" t="s">
        <v>26</v>
      </c>
      <c r="AC202" s="405"/>
    </row>
    <row r="203" spans="2:37" ht="12.75" customHeight="1" x14ac:dyDescent="0.2">
      <c r="B203" s="201" t="s">
        <v>85</v>
      </c>
      <c r="C203" s="202" t="s">
        <v>103</v>
      </c>
      <c r="D203" s="202" t="s">
        <v>103</v>
      </c>
      <c r="E203" s="203" t="s">
        <v>103</v>
      </c>
      <c r="F203" s="403">
        <v>122</v>
      </c>
      <c r="G203" s="404"/>
      <c r="H203" s="403">
        <v>130</v>
      </c>
      <c r="I203" s="404"/>
      <c r="J203" s="403">
        <v>355</v>
      </c>
      <c r="K203" s="404"/>
      <c r="L203" s="401">
        <v>526</v>
      </c>
      <c r="M203" s="401"/>
      <c r="N203" s="401">
        <v>333</v>
      </c>
      <c r="O203" s="401"/>
      <c r="P203" s="401">
        <v>306</v>
      </c>
      <c r="Q203" s="401"/>
      <c r="R203" s="401">
        <v>355</v>
      </c>
      <c r="S203" s="401"/>
      <c r="T203" s="178">
        <v>331</v>
      </c>
      <c r="U203" s="178"/>
      <c r="V203" s="178">
        <v>264</v>
      </c>
      <c r="W203" s="178"/>
      <c r="X203" s="178">
        <v>33</v>
      </c>
      <c r="Y203" s="178"/>
      <c r="Z203" s="178"/>
      <c r="AA203" s="178"/>
      <c r="AB203" s="178"/>
      <c r="AC203" s="178"/>
      <c r="AE203" s="126"/>
      <c r="AF203" s="127"/>
      <c r="AG203" s="125"/>
      <c r="AH203" s="125"/>
      <c r="AI203" s="125"/>
      <c r="AJ203" s="125"/>
      <c r="AK203" s="125"/>
    </row>
    <row r="204" spans="2:37" ht="17.25" customHeight="1" x14ac:dyDescent="0.2">
      <c r="B204" s="195" t="s">
        <v>80</v>
      </c>
      <c r="C204" s="196" t="s">
        <v>104</v>
      </c>
      <c r="D204" s="196" t="s">
        <v>104</v>
      </c>
      <c r="E204" s="197" t="s">
        <v>104</v>
      </c>
      <c r="F204" s="179">
        <v>43</v>
      </c>
      <c r="G204" s="180"/>
      <c r="H204" s="179">
        <v>53</v>
      </c>
      <c r="I204" s="180"/>
      <c r="J204" s="179">
        <v>26</v>
      </c>
      <c r="K204" s="180"/>
      <c r="L204" s="181">
        <v>50</v>
      </c>
      <c r="M204" s="181"/>
      <c r="N204" s="181">
        <v>43</v>
      </c>
      <c r="O204" s="181"/>
      <c r="P204" s="181">
        <v>36</v>
      </c>
      <c r="Q204" s="181"/>
      <c r="R204" s="181">
        <v>44</v>
      </c>
      <c r="S204" s="181"/>
      <c r="T204" s="134">
        <v>83</v>
      </c>
      <c r="U204" s="134"/>
      <c r="V204" s="134">
        <v>50</v>
      </c>
      <c r="W204" s="134"/>
      <c r="X204" s="134">
        <v>62</v>
      </c>
      <c r="Y204" s="134"/>
      <c r="Z204" s="134"/>
      <c r="AA204" s="134"/>
      <c r="AB204" s="178"/>
      <c r="AC204" s="178"/>
      <c r="AE204" s="126"/>
      <c r="AF204" s="127"/>
      <c r="AG204" s="125"/>
      <c r="AH204" s="125"/>
      <c r="AI204" s="125"/>
      <c r="AJ204" s="125"/>
      <c r="AK204" s="125"/>
    </row>
    <row r="205" spans="2:37" ht="12.75" customHeight="1" x14ac:dyDescent="0.2">
      <c r="B205" s="182" t="s">
        <v>105</v>
      </c>
      <c r="C205" s="183" t="s">
        <v>106</v>
      </c>
      <c r="D205" s="183" t="s">
        <v>106</v>
      </c>
      <c r="E205" s="184" t="s">
        <v>106</v>
      </c>
      <c r="F205" s="179">
        <v>123</v>
      </c>
      <c r="G205" s="180"/>
      <c r="H205" s="179">
        <v>260</v>
      </c>
      <c r="I205" s="180"/>
      <c r="J205" s="179">
        <v>198</v>
      </c>
      <c r="K205" s="180"/>
      <c r="L205" s="181">
        <v>241</v>
      </c>
      <c r="M205" s="181"/>
      <c r="N205" s="181">
        <v>309</v>
      </c>
      <c r="O205" s="181"/>
      <c r="P205" s="181">
        <v>215</v>
      </c>
      <c r="Q205" s="181"/>
      <c r="R205" s="181">
        <v>190</v>
      </c>
      <c r="S205" s="181"/>
      <c r="T205" s="134">
        <v>149</v>
      </c>
      <c r="U205" s="134"/>
      <c r="V205" s="134">
        <v>153</v>
      </c>
      <c r="W205" s="134"/>
      <c r="X205" s="134">
        <v>136</v>
      </c>
      <c r="Y205" s="134"/>
      <c r="Z205" s="134"/>
      <c r="AA205" s="134"/>
      <c r="AB205" s="178"/>
      <c r="AC205" s="178"/>
      <c r="AE205" s="126"/>
      <c r="AF205" s="127"/>
      <c r="AG205" s="125"/>
      <c r="AH205" s="125"/>
      <c r="AI205" s="125"/>
      <c r="AJ205" s="125"/>
      <c r="AK205" s="125"/>
    </row>
    <row r="206" spans="2:37" ht="12.75" customHeight="1" x14ac:dyDescent="0.2">
      <c r="B206" s="182" t="s">
        <v>107</v>
      </c>
      <c r="C206" s="183" t="s">
        <v>108</v>
      </c>
      <c r="D206" s="183" t="s">
        <v>108</v>
      </c>
      <c r="E206" s="184" t="s">
        <v>108</v>
      </c>
      <c r="F206" s="179">
        <v>7</v>
      </c>
      <c r="G206" s="180"/>
      <c r="H206" s="179">
        <v>30</v>
      </c>
      <c r="I206" s="180"/>
      <c r="J206" s="179">
        <v>20</v>
      </c>
      <c r="K206" s="180"/>
      <c r="L206" s="181">
        <v>35</v>
      </c>
      <c r="M206" s="181"/>
      <c r="N206" s="181">
        <v>33</v>
      </c>
      <c r="O206" s="181"/>
      <c r="P206" s="181">
        <v>34</v>
      </c>
      <c r="Q206" s="181"/>
      <c r="R206" s="181">
        <v>130</v>
      </c>
      <c r="S206" s="181"/>
      <c r="T206" s="134">
        <v>34</v>
      </c>
      <c r="U206" s="134"/>
      <c r="V206" s="134">
        <v>41</v>
      </c>
      <c r="W206" s="134"/>
      <c r="X206" s="134">
        <v>75</v>
      </c>
      <c r="Y206" s="134"/>
      <c r="Z206" s="134"/>
      <c r="AA206" s="134"/>
      <c r="AB206" s="178"/>
      <c r="AC206" s="178"/>
      <c r="AE206" s="126"/>
      <c r="AF206" s="127"/>
      <c r="AG206" s="125"/>
      <c r="AH206" s="125"/>
      <c r="AI206" s="125"/>
      <c r="AJ206" s="125"/>
      <c r="AK206" s="125"/>
    </row>
    <row r="207" spans="2:37" ht="12.75" customHeight="1" x14ac:dyDescent="0.2">
      <c r="B207" s="185" t="s">
        <v>109</v>
      </c>
      <c r="C207" s="186" t="s">
        <v>110</v>
      </c>
      <c r="D207" s="186" t="s">
        <v>110</v>
      </c>
      <c r="E207" s="187" t="s">
        <v>110</v>
      </c>
      <c r="F207" s="179">
        <v>83</v>
      </c>
      <c r="G207" s="180"/>
      <c r="H207" s="179">
        <v>145</v>
      </c>
      <c r="I207" s="180"/>
      <c r="J207" s="179">
        <v>90</v>
      </c>
      <c r="K207" s="180"/>
      <c r="L207" s="181">
        <v>82</v>
      </c>
      <c r="M207" s="181"/>
      <c r="N207" s="181">
        <v>83</v>
      </c>
      <c r="O207" s="181"/>
      <c r="P207" s="181">
        <v>79</v>
      </c>
      <c r="Q207" s="181"/>
      <c r="R207" s="181">
        <v>68</v>
      </c>
      <c r="S207" s="181"/>
      <c r="T207" s="134">
        <v>80</v>
      </c>
      <c r="U207" s="134"/>
      <c r="V207" s="134">
        <v>61</v>
      </c>
      <c r="W207" s="134"/>
      <c r="X207" s="134">
        <v>68</v>
      </c>
      <c r="Y207" s="134"/>
      <c r="Z207" s="134"/>
      <c r="AA207" s="134"/>
      <c r="AB207" s="178"/>
      <c r="AC207" s="178"/>
      <c r="AE207" s="126"/>
      <c r="AF207" s="127"/>
      <c r="AG207" s="125"/>
      <c r="AH207" s="125"/>
      <c r="AI207" s="125"/>
      <c r="AJ207" s="125"/>
      <c r="AK207" s="125"/>
    </row>
    <row r="208" spans="2:37" ht="12.75" customHeight="1" x14ac:dyDescent="0.2">
      <c r="B208" s="185" t="s">
        <v>111</v>
      </c>
      <c r="C208" s="186" t="s">
        <v>112</v>
      </c>
      <c r="D208" s="186" t="s">
        <v>112</v>
      </c>
      <c r="E208" s="187" t="s">
        <v>112</v>
      </c>
      <c r="F208" s="179">
        <v>87</v>
      </c>
      <c r="G208" s="180"/>
      <c r="H208" s="179">
        <v>169</v>
      </c>
      <c r="I208" s="180"/>
      <c r="J208" s="179">
        <v>126</v>
      </c>
      <c r="K208" s="180"/>
      <c r="L208" s="181">
        <v>111</v>
      </c>
      <c r="M208" s="181"/>
      <c r="N208" s="181">
        <v>130</v>
      </c>
      <c r="O208" s="181"/>
      <c r="P208" s="181">
        <v>87</v>
      </c>
      <c r="Q208" s="181"/>
      <c r="R208" s="181">
        <v>111</v>
      </c>
      <c r="S208" s="181"/>
      <c r="T208" s="134">
        <v>134</v>
      </c>
      <c r="U208" s="134"/>
      <c r="V208" s="134">
        <v>430</v>
      </c>
      <c r="W208" s="134"/>
      <c r="X208" s="134">
        <v>121</v>
      </c>
      <c r="Y208" s="134"/>
      <c r="Z208" s="134"/>
      <c r="AA208" s="134"/>
      <c r="AB208" s="178"/>
      <c r="AC208" s="178"/>
      <c r="AE208" s="126"/>
      <c r="AF208" s="127"/>
      <c r="AG208" s="125"/>
      <c r="AH208" s="125"/>
      <c r="AI208" s="125"/>
      <c r="AJ208" s="125"/>
      <c r="AK208" s="125"/>
    </row>
    <row r="209" spans="2:37" ht="12.75" customHeight="1" x14ac:dyDescent="0.2">
      <c r="B209" s="185" t="s">
        <v>113</v>
      </c>
      <c r="C209" s="186" t="s">
        <v>114</v>
      </c>
      <c r="D209" s="186" t="s">
        <v>114</v>
      </c>
      <c r="E209" s="187" t="s">
        <v>114</v>
      </c>
      <c r="F209" s="179">
        <v>0</v>
      </c>
      <c r="G209" s="180"/>
      <c r="H209" s="179">
        <v>1</v>
      </c>
      <c r="I209" s="180"/>
      <c r="J209" s="179">
        <v>3</v>
      </c>
      <c r="K209" s="180"/>
      <c r="L209" s="181">
        <v>0</v>
      </c>
      <c r="M209" s="181"/>
      <c r="N209" s="181">
        <v>0</v>
      </c>
      <c r="O209" s="181"/>
      <c r="P209" s="181">
        <v>1</v>
      </c>
      <c r="Q209" s="181"/>
      <c r="R209" s="181">
        <v>0</v>
      </c>
      <c r="S209" s="181"/>
      <c r="T209" s="134">
        <v>1</v>
      </c>
      <c r="U209" s="134"/>
      <c r="V209" s="134">
        <v>0</v>
      </c>
      <c r="W209" s="134"/>
      <c r="X209" s="134">
        <v>0</v>
      </c>
      <c r="Y209" s="134"/>
      <c r="Z209" s="134"/>
      <c r="AA209" s="134"/>
      <c r="AB209" s="178"/>
      <c r="AC209" s="178"/>
      <c r="AG209" s="125"/>
      <c r="AH209" s="125"/>
      <c r="AI209" s="125"/>
      <c r="AJ209" s="125"/>
      <c r="AK209" s="125"/>
    </row>
    <row r="210" spans="2:37" ht="23.25" customHeight="1" x14ac:dyDescent="0.2">
      <c r="B210" s="185" t="s">
        <v>115</v>
      </c>
      <c r="C210" s="186" t="s">
        <v>116</v>
      </c>
      <c r="D210" s="186" t="s">
        <v>116</v>
      </c>
      <c r="E210" s="187" t="s">
        <v>116</v>
      </c>
      <c r="F210" s="179">
        <v>492</v>
      </c>
      <c r="G210" s="180"/>
      <c r="H210" s="179">
        <v>523</v>
      </c>
      <c r="I210" s="180"/>
      <c r="J210" s="179">
        <v>524</v>
      </c>
      <c r="K210" s="180"/>
      <c r="L210" s="181">
        <v>600</v>
      </c>
      <c r="M210" s="181"/>
      <c r="N210" s="181">
        <v>714</v>
      </c>
      <c r="O210" s="181"/>
      <c r="P210" s="181">
        <v>492</v>
      </c>
      <c r="Q210" s="181"/>
      <c r="R210" s="181">
        <v>810</v>
      </c>
      <c r="S210" s="181"/>
      <c r="T210" s="134">
        <v>747</v>
      </c>
      <c r="U210" s="134"/>
      <c r="V210" s="134">
        <v>617</v>
      </c>
      <c r="W210" s="134"/>
      <c r="X210" s="134">
        <v>687</v>
      </c>
      <c r="Y210" s="134"/>
      <c r="Z210" s="134"/>
      <c r="AA210" s="134"/>
      <c r="AB210" s="178"/>
      <c r="AC210" s="178"/>
      <c r="AE210" s="126"/>
      <c r="AF210" s="127"/>
      <c r="AG210" s="125"/>
      <c r="AH210" s="125"/>
      <c r="AI210" s="125"/>
      <c r="AJ210" s="125"/>
      <c r="AK210" s="125"/>
    </row>
    <row r="211" spans="2:37" ht="27" customHeight="1" x14ac:dyDescent="0.2">
      <c r="B211" s="194" t="s">
        <v>82</v>
      </c>
      <c r="C211" s="183" t="s">
        <v>117</v>
      </c>
      <c r="D211" s="183" t="s">
        <v>117</v>
      </c>
      <c r="E211" s="184" t="s">
        <v>117</v>
      </c>
      <c r="F211" s="179">
        <v>12</v>
      </c>
      <c r="G211" s="180"/>
      <c r="H211" s="179">
        <v>23</v>
      </c>
      <c r="I211" s="180"/>
      <c r="J211" s="179">
        <v>33</v>
      </c>
      <c r="K211" s="180"/>
      <c r="L211" s="181">
        <v>254</v>
      </c>
      <c r="M211" s="181"/>
      <c r="N211" s="181">
        <v>58</v>
      </c>
      <c r="O211" s="181"/>
      <c r="P211" s="181">
        <v>56</v>
      </c>
      <c r="Q211" s="181"/>
      <c r="R211" s="181">
        <v>48</v>
      </c>
      <c r="S211" s="181"/>
      <c r="T211" s="134">
        <v>28</v>
      </c>
      <c r="U211" s="134"/>
      <c r="V211" s="134">
        <v>16</v>
      </c>
      <c r="W211" s="134"/>
      <c r="X211" s="134">
        <v>21</v>
      </c>
      <c r="Y211" s="134"/>
      <c r="Z211" s="134"/>
      <c r="AA211" s="134"/>
      <c r="AB211" s="178"/>
      <c r="AC211" s="178"/>
      <c r="AE211" s="126"/>
      <c r="AF211" s="127"/>
      <c r="AG211" s="125"/>
      <c r="AH211" s="125"/>
      <c r="AI211" s="125"/>
      <c r="AJ211" s="125"/>
      <c r="AK211" s="125"/>
    </row>
    <row r="212" spans="2:37" ht="12.75" customHeight="1" x14ac:dyDescent="0.2">
      <c r="B212" s="182" t="s">
        <v>118</v>
      </c>
      <c r="C212" s="183" t="s">
        <v>119</v>
      </c>
      <c r="D212" s="183" t="s">
        <v>119</v>
      </c>
      <c r="E212" s="184" t="s">
        <v>119</v>
      </c>
      <c r="F212" s="179">
        <v>15</v>
      </c>
      <c r="G212" s="180"/>
      <c r="H212" s="179">
        <v>17</v>
      </c>
      <c r="I212" s="180"/>
      <c r="J212" s="179">
        <v>26</v>
      </c>
      <c r="K212" s="180"/>
      <c r="L212" s="179">
        <v>42</v>
      </c>
      <c r="M212" s="180"/>
      <c r="N212" s="181">
        <v>23</v>
      </c>
      <c r="O212" s="181"/>
      <c r="P212" s="181">
        <v>19</v>
      </c>
      <c r="Q212" s="181"/>
      <c r="R212" s="181">
        <v>16</v>
      </c>
      <c r="S212" s="181"/>
      <c r="T212" s="134">
        <v>23</v>
      </c>
      <c r="U212" s="134"/>
      <c r="V212" s="134">
        <v>21</v>
      </c>
      <c r="W212" s="134"/>
      <c r="X212" s="134">
        <v>21</v>
      </c>
      <c r="Y212" s="134"/>
      <c r="Z212" s="134"/>
      <c r="AA212" s="134"/>
      <c r="AB212" s="178"/>
      <c r="AC212" s="178"/>
      <c r="AE212" s="126"/>
      <c r="AF212" s="127"/>
      <c r="AG212" s="125"/>
      <c r="AH212" s="125"/>
      <c r="AI212" s="125"/>
      <c r="AJ212" s="125"/>
      <c r="AK212" s="125"/>
    </row>
    <row r="213" spans="2:37" ht="12.75" customHeight="1" x14ac:dyDescent="0.2">
      <c r="B213" s="182" t="s">
        <v>120</v>
      </c>
      <c r="C213" s="183" t="s">
        <v>121</v>
      </c>
      <c r="D213" s="183" t="s">
        <v>121</v>
      </c>
      <c r="E213" s="184" t="s">
        <v>121</v>
      </c>
      <c r="F213" s="179">
        <v>74</v>
      </c>
      <c r="G213" s="180"/>
      <c r="H213" s="179">
        <v>49</v>
      </c>
      <c r="I213" s="180"/>
      <c r="J213" s="179">
        <v>33</v>
      </c>
      <c r="K213" s="180"/>
      <c r="L213" s="179">
        <v>59</v>
      </c>
      <c r="M213" s="180"/>
      <c r="N213" s="181">
        <v>41</v>
      </c>
      <c r="O213" s="181"/>
      <c r="P213" s="181">
        <v>33</v>
      </c>
      <c r="Q213" s="181"/>
      <c r="R213" s="181">
        <v>79</v>
      </c>
      <c r="S213" s="181"/>
      <c r="T213" s="134">
        <v>90</v>
      </c>
      <c r="U213" s="134"/>
      <c r="V213" s="134">
        <v>39</v>
      </c>
      <c r="W213" s="134"/>
      <c r="X213" s="134">
        <v>51</v>
      </c>
      <c r="Y213" s="134"/>
      <c r="Z213" s="134"/>
      <c r="AA213" s="134"/>
      <c r="AB213" s="178"/>
      <c r="AC213" s="178"/>
      <c r="AE213" s="126"/>
      <c r="AF213" s="127"/>
      <c r="AG213" s="125"/>
      <c r="AH213" s="125"/>
      <c r="AI213" s="125"/>
      <c r="AJ213" s="125"/>
      <c r="AK213" s="125"/>
    </row>
    <row r="214" spans="2:37" ht="12.75" customHeight="1" x14ac:dyDescent="0.2">
      <c r="B214" s="182" t="s">
        <v>122</v>
      </c>
      <c r="C214" s="183" t="s">
        <v>123</v>
      </c>
      <c r="D214" s="183" t="s">
        <v>123</v>
      </c>
      <c r="E214" s="184" t="s">
        <v>123</v>
      </c>
      <c r="F214" s="179">
        <v>40</v>
      </c>
      <c r="G214" s="180"/>
      <c r="H214" s="179">
        <v>43</v>
      </c>
      <c r="I214" s="180"/>
      <c r="J214" s="179">
        <v>35</v>
      </c>
      <c r="K214" s="180"/>
      <c r="L214" s="179">
        <v>139</v>
      </c>
      <c r="M214" s="180"/>
      <c r="N214" s="181">
        <v>131</v>
      </c>
      <c r="O214" s="181"/>
      <c r="P214" s="181">
        <v>27</v>
      </c>
      <c r="Q214" s="181"/>
      <c r="R214" s="181">
        <v>25</v>
      </c>
      <c r="S214" s="181"/>
      <c r="T214" s="134">
        <v>21</v>
      </c>
      <c r="U214" s="134"/>
      <c r="V214" s="134">
        <v>42</v>
      </c>
      <c r="W214" s="134"/>
      <c r="X214" s="134">
        <v>43</v>
      </c>
      <c r="Y214" s="134"/>
      <c r="Z214" s="134"/>
      <c r="AA214" s="134"/>
      <c r="AB214" s="178"/>
      <c r="AC214" s="178"/>
      <c r="AE214" s="126"/>
      <c r="AF214" s="127"/>
      <c r="AG214" s="125"/>
      <c r="AH214" s="125"/>
      <c r="AI214" s="125"/>
      <c r="AJ214" s="125"/>
      <c r="AK214" s="125"/>
    </row>
    <row r="215" spans="2:37" ht="12.75" customHeight="1" x14ac:dyDescent="0.2">
      <c r="B215" s="185" t="s">
        <v>84</v>
      </c>
      <c r="C215" s="186" t="s">
        <v>124</v>
      </c>
      <c r="D215" s="186" t="s">
        <v>124</v>
      </c>
      <c r="E215" s="187" t="s">
        <v>124</v>
      </c>
      <c r="F215" s="179">
        <v>6</v>
      </c>
      <c r="G215" s="180"/>
      <c r="H215" s="179">
        <v>6</v>
      </c>
      <c r="I215" s="180"/>
      <c r="J215" s="179">
        <v>5</v>
      </c>
      <c r="K215" s="180"/>
      <c r="L215" s="179">
        <v>4</v>
      </c>
      <c r="M215" s="180"/>
      <c r="N215" s="181">
        <v>5</v>
      </c>
      <c r="O215" s="181"/>
      <c r="P215" s="181">
        <v>5</v>
      </c>
      <c r="Q215" s="181"/>
      <c r="R215" s="181">
        <v>7</v>
      </c>
      <c r="S215" s="181"/>
      <c r="T215" s="134">
        <v>18</v>
      </c>
      <c r="U215" s="134"/>
      <c r="V215" s="134">
        <v>67</v>
      </c>
      <c r="W215" s="134"/>
      <c r="X215" s="134">
        <v>10</v>
      </c>
      <c r="Y215" s="134"/>
      <c r="Z215" s="134"/>
      <c r="AA215" s="134"/>
      <c r="AB215" s="178"/>
      <c r="AC215" s="178"/>
      <c r="AE215" s="126"/>
      <c r="AF215" s="127"/>
      <c r="AG215" s="125"/>
      <c r="AH215" s="125"/>
      <c r="AI215" s="125"/>
      <c r="AJ215" s="125"/>
      <c r="AK215" s="125"/>
    </row>
    <row r="216" spans="2:37" ht="12.75" customHeight="1" x14ac:dyDescent="0.2">
      <c r="B216" s="182" t="s">
        <v>125</v>
      </c>
      <c r="C216" s="183" t="s">
        <v>126</v>
      </c>
      <c r="D216" s="183" t="s">
        <v>126</v>
      </c>
      <c r="E216" s="184" t="s">
        <v>126</v>
      </c>
      <c r="F216" s="179">
        <v>110</v>
      </c>
      <c r="G216" s="180"/>
      <c r="H216" s="179">
        <v>131</v>
      </c>
      <c r="I216" s="180"/>
      <c r="J216" s="179">
        <v>108</v>
      </c>
      <c r="K216" s="180"/>
      <c r="L216" s="179">
        <v>104</v>
      </c>
      <c r="M216" s="180"/>
      <c r="N216" s="181">
        <v>107</v>
      </c>
      <c r="O216" s="181"/>
      <c r="P216" s="181">
        <v>91</v>
      </c>
      <c r="Q216" s="181"/>
      <c r="R216" s="181">
        <v>167</v>
      </c>
      <c r="S216" s="181"/>
      <c r="T216" s="134">
        <v>119</v>
      </c>
      <c r="U216" s="134"/>
      <c r="V216" s="134">
        <v>125</v>
      </c>
      <c r="W216" s="134"/>
      <c r="X216" s="134">
        <v>144</v>
      </c>
      <c r="Y216" s="134"/>
      <c r="Z216" s="134"/>
      <c r="AA216" s="134"/>
      <c r="AB216" s="178"/>
      <c r="AC216" s="178"/>
      <c r="AE216" s="126"/>
      <c r="AF216" s="127"/>
      <c r="AG216" s="125"/>
      <c r="AH216" s="125"/>
      <c r="AI216" s="125"/>
      <c r="AJ216" s="125"/>
      <c r="AK216" s="125"/>
    </row>
    <row r="217" spans="2:37" ht="12.75" customHeight="1" x14ac:dyDescent="0.2">
      <c r="B217" s="182" t="s">
        <v>61</v>
      </c>
      <c r="C217" s="183" t="s">
        <v>127</v>
      </c>
      <c r="D217" s="183" t="s">
        <v>127</v>
      </c>
      <c r="E217" s="184" t="s">
        <v>127</v>
      </c>
      <c r="F217" s="179">
        <v>37</v>
      </c>
      <c r="G217" s="180"/>
      <c r="H217" s="179">
        <v>67</v>
      </c>
      <c r="I217" s="180"/>
      <c r="J217" s="179">
        <v>70</v>
      </c>
      <c r="K217" s="180"/>
      <c r="L217" s="179">
        <v>102</v>
      </c>
      <c r="M217" s="180"/>
      <c r="N217" s="181">
        <v>76</v>
      </c>
      <c r="O217" s="181"/>
      <c r="P217" s="181">
        <v>77</v>
      </c>
      <c r="Q217" s="181"/>
      <c r="R217" s="181">
        <v>85</v>
      </c>
      <c r="S217" s="181"/>
      <c r="T217" s="134">
        <v>70</v>
      </c>
      <c r="U217" s="134"/>
      <c r="V217" s="134">
        <v>87</v>
      </c>
      <c r="W217" s="134"/>
      <c r="X217" s="134">
        <v>95</v>
      </c>
      <c r="Y217" s="134"/>
      <c r="Z217" s="134"/>
      <c r="AA217" s="134"/>
      <c r="AB217" s="178"/>
      <c r="AC217" s="178"/>
      <c r="AE217" s="126"/>
      <c r="AF217" s="127"/>
      <c r="AG217" s="125"/>
      <c r="AH217" s="125"/>
      <c r="AI217" s="125"/>
      <c r="AJ217" s="125"/>
      <c r="AK217" s="125"/>
    </row>
    <row r="218" spans="2:37" ht="12.75" customHeight="1" x14ac:dyDescent="0.2">
      <c r="B218" s="185" t="s">
        <v>128</v>
      </c>
      <c r="C218" s="186" t="s">
        <v>129</v>
      </c>
      <c r="D218" s="186" t="s">
        <v>129</v>
      </c>
      <c r="E218" s="187" t="s">
        <v>129</v>
      </c>
      <c r="F218" s="179">
        <v>71</v>
      </c>
      <c r="G218" s="180"/>
      <c r="H218" s="179">
        <v>75</v>
      </c>
      <c r="I218" s="180"/>
      <c r="J218" s="179">
        <v>54</v>
      </c>
      <c r="K218" s="180"/>
      <c r="L218" s="179">
        <v>71</v>
      </c>
      <c r="M218" s="180"/>
      <c r="N218" s="181">
        <v>87</v>
      </c>
      <c r="O218" s="181"/>
      <c r="P218" s="181">
        <v>67</v>
      </c>
      <c r="Q218" s="181"/>
      <c r="R218" s="181">
        <v>77</v>
      </c>
      <c r="S218" s="181"/>
      <c r="T218" s="134">
        <v>92</v>
      </c>
      <c r="U218" s="134"/>
      <c r="V218" s="134">
        <v>82</v>
      </c>
      <c r="W218" s="134"/>
      <c r="X218" s="134">
        <v>69</v>
      </c>
      <c r="Y218" s="134"/>
      <c r="Z218" s="134"/>
      <c r="AA218" s="134"/>
      <c r="AB218" s="178"/>
      <c r="AC218" s="178"/>
      <c r="AE218" s="126"/>
      <c r="AF218" s="127"/>
      <c r="AG218" s="125"/>
      <c r="AH218" s="125"/>
      <c r="AI218" s="125"/>
      <c r="AJ218" s="125"/>
      <c r="AK218" s="125"/>
    </row>
    <row r="219" spans="2:37" ht="23.25" customHeight="1" x14ac:dyDescent="0.2">
      <c r="B219" s="185" t="s">
        <v>130</v>
      </c>
      <c r="C219" s="186" t="s">
        <v>131</v>
      </c>
      <c r="D219" s="186" t="s">
        <v>131</v>
      </c>
      <c r="E219" s="187" t="s">
        <v>131</v>
      </c>
      <c r="F219" s="179">
        <v>245</v>
      </c>
      <c r="G219" s="180"/>
      <c r="H219" s="179">
        <v>416</v>
      </c>
      <c r="I219" s="180"/>
      <c r="J219" s="179">
        <v>306</v>
      </c>
      <c r="K219" s="180"/>
      <c r="L219" s="179">
        <v>374</v>
      </c>
      <c r="M219" s="180"/>
      <c r="N219" s="181">
        <v>366</v>
      </c>
      <c r="O219" s="181"/>
      <c r="P219" s="181">
        <v>332</v>
      </c>
      <c r="Q219" s="181"/>
      <c r="R219" s="181">
        <v>380</v>
      </c>
      <c r="S219" s="181"/>
      <c r="T219" s="134">
        <v>484</v>
      </c>
      <c r="U219" s="134"/>
      <c r="V219" s="134">
        <v>388</v>
      </c>
      <c r="W219" s="134"/>
      <c r="X219" s="134">
        <v>564</v>
      </c>
      <c r="Y219" s="134"/>
      <c r="Z219" s="134"/>
      <c r="AA219" s="134"/>
      <c r="AB219" s="178"/>
      <c r="AC219" s="178"/>
      <c r="AE219" s="126"/>
      <c r="AF219" s="127"/>
      <c r="AG219" s="125"/>
      <c r="AH219" s="125"/>
      <c r="AI219" s="125"/>
      <c r="AJ219" s="125"/>
      <c r="AK219" s="125"/>
    </row>
    <row r="220" spans="2:37" ht="12.75" customHeight="1" x14ac:dyDescent="0.2">
      <c r="B220" s="185" t="s">
        <v>132</v>
      </c>
      <c r="C220" s="186" t="s">
        <v>133</v>
      </c>
      <c r="D220" s="186" t="s">
        <v>133</v>
      </c>
      <c r="E220" s="187" t="s">
        <v>133</v>
      </c>
      <c r="F220" s="179">
        <v>4</v>
      </c>
      <c r="G220" s="180"/>
      <c r="H220" s="179">
        <v>12</v>
      </c>
      <c r="I220" s="180"/>
      <c r="J220" s="179">
        <v>4</v>
      </c>
      <c r="K220" s="180"/>
      <c r="L220" s="179">
        <v>8</v>
      </c>
      <c r="M220" s="180"/>
      <c r="N220" s="181">
        <v>7</v>
      </c>
      <c r="O220" s="181"/>
      <c r="P220" s="181">
        <v>8</v>
      </c>
      <c r="Q220" s="181"/>
      <c r="R220" s="181">
        <v>1</v>
      </c>
      <c r="S220" s="181"/>
      <c r="T220" s="134">
        <v>5</v>
      </c>
      <c r="U220" s="134"/>
      <c r="V220" s="134">
        <v>5</v>
      </c>
      <c r="W220" s="134"/>
      <c r="X220" s="134">
        <v>4</v>
      </c>
      <c r="Y220" s="134"/>
      <c r="Z220" s="134"/>
      <c r="AA220" s="134"/>
      <c r="AB220" s="178"/>
      <c r="AC220" s="178"/>
      <c r="AE220" s="126"/>
      <c r="AF220" s="127"/>
      <c r="AG220" s="125"/>
      <c r="AH220" s="125"/>
      <c r="AI220" s="125"/>
      <c r="AJ220" s="125"/>
      <c r="AK220" s="125"/>
    </row>
    <row r="221" spans="2:37" ht="12.75" customHeight="1" x14ac:dyDescent="0.2">
      <c r="B221" s="185" t="s">
        <v>134</v>
      </c>
      <c r="C221" s="186" t="s">
        <v>135</v>
      </c>
      <c r="D221" s="186" t="s">
        <v>135</v>
      </c>
      <c r="E221" s="187" t="s">
        <v>135</v>
      </c>
      <c r="F221" s="179">
        <v>1094</v>
      </c>
      <c r="G221" s="180"/>
      <c r="H221" s="179">
        <v>1377</v>
      </c>
      <c r="I221" s="180"/>
      <c r="J221" s="179">
        <v>1085</v>
      </c>
      <c r="K221" s="180"/>
      <c r="L221" s="179">
        <v>1213</v>
      </c>
      <c r="M221" s="180"/>
      <c r="N221" s="181">
        <v>1215</v>
      </c>
      <c r="O221" s="181"/>
      <c r="P221" s="181">
        <v>1104</v>
      </c>
      <c r="Q221" s="181"/>
      <c r="R221" s="181">
        <v>1187</v>
      </c>
      <c r="S221" s="181"/>
      <c r="T221" s="134">
        <v>1227</v>
      </c>
      <c r="U221" s="134"/>
      <c r="V221" s="134">
        <v>1098</v>
      </c>
      <c r="W221" s="134"/>
      <c r="X221" s="134">
        <v>1472</v>
      </c>
      <c r="Y221" s="134"/>
      <c r="Z221" s="134"/>
      <c r="AA221" s="134"/>
      <c r="AB221" s="178"/>
      <c r="AC221" s="178"/>
      <c r="AE221" s="126"/>
      <c r="AF221" s="127"/>
      <c r="AG221" s="125"/>
      <c r="AH221" s="125"/>
      <c r="AI221" s="125"/>
      <c r="AJ221" s="125"/>
      <c r="AK221" s="125"/>
    </row>
    <row r="222" spans="2:37" ht="24.75" customHeight="1" x14ac:dyDescent="0.2">
      <c r="B222" s="182" t="s">
        <v>136</v>
      </c>
      <c r="C222" s="183" t="s">
        <v>137</v>
      </c>
      <c r="D222" s="183" t="s">
        <v>137</v>
      </c>
      <c r="E222" s="184" t="s">
        <v>137</v>
      </c>
      <c r="F222" s="179">
        <v>16</v>
      </c>
      <c r="G222" s="180"/>
      <c r="H222" s="179">
        <v>11</v>
      </c>
      <c r="I222" s="180"/>
      <c r="J222" s="179">
        <v>8</v>
      </c>
      <c r="K222" s="180"/>
      <c r="L222" s="179">
        <v>17</v>
      </c>
      <c r="M222" s="180"/>
      <c r="N222" s="181">
        <v>6</v>
      </c>
      <c r="O222" s="181"/>
      <c r="P222" s="181">
        <v>7</v>
      </c>
      <c r="Q222" s="181"/>
      <c r="R222" s="181">
        <v>7</v>
      </c>
      <c r="S222" s="181"/>
      <c r="T222" s="134">
        <v>23</v>
      </c>
      <c r="U222" s="134"/>
      <c r="V222" s="134">
        <v>3</v>
      </c>
      <c r="W222" s="134"/>
      <c r="X222" s="134">
        <v>11</v>
      </c>
      <c r="Y222" s="134"/>
      <c r="Z222" s="134"/>
      <c r="AA222" s="134"/>
      <c r="AB222" s="178"/>
      <c r="AC222" s="178"/>
      <c r="AE222" s="126"/>
      <c r="AF222" s="127"/>
      <c r="AG222" s="125"/>
      <c r="AH222" s="125"/>
      <c r="AI222" s="125"/>
      <c r="AJ222" s="125"/>
      <c r="AK222" s="125"/>
    </row>
    <row r="223" spans="2:37" ht="13.5" customHeight="1" thickBot="1" x14ac:dyDescent="0.25">
      <c r="B223" s="191" t="s">
        <v>138</v>
      </c>
      <c r="C223" s="192" t="s">
        <v>139</v>
      </c>
      <c r="D223" s="192" t="s">
        <v>139</v>
      </c>
      <c r="E223" s="193" t="s">
        <v>139</v>
      </c>
      <c r="F223" s="162">
        <v>118</v>
      </c>
      <c r="G223" s="163"/>
      <c r="H223" s="162">
        <v>70</v>
      </c>
      <c r="I223" s="163"/>
      <c r="J223" s="162">
        <v>77</v>
      </c>
      <c r="K223" s="163"/>
      <c r="L223" s="162">
        <v>95</v>
      </c>
      <c r="M223" s="163"/>
      <c r="N223" s="181">
        <v>87</v>
      </c>
      <c r="O223" s="181"/>
      <c r="P223" s="181">
        <v>106</v>
      </c>
      <c r="Q223" s="181"/>
      <c r="R223" s="181">
        <v>98</v>
      </c>
      <c r="S223" s="181"/>
      <c r="T223" s="134">
        <v>117</v>
      </c>
      <c r="U223" s="134"/>
      <c r="V223" s="134">
        <v>109</v>
      </c>
      <c r="W223" s="134"/>
      <c r="X223" s="134">
        <v>96</v>
      </c>
      <c r="Y223" s="134"/>
      <c r="Z223" s="134"/>
      <c r="AA223" s="134"/>
      <c r="AB223" s="178"/>
      <c r="AC223" s="178"/>
      <c r="AE223" s="126"/>
      <c r="AF223" s="127"/>
      <c r="AG223" s="125"/>
      <c r="AH223" s="125"/>
      <c r="AI223" s="125"/>
      <c r="AJ223" s="125"/>
      <c r="AK223" s="125"/>
    </row>
    <row r="224" spans="2:37" ht="13.5" thickBot="1" x14ac:dyDescent="0.25">
      <c r="B224" s="188" t="s">
        <v>41</v>
      </c>
      <c r="C224" s="189"/>
      <c r="D224" s="189"/>
      <c r="E224" s="190"/>
      <c r="F224" s="167">
        <f>SUM(F203:F223)</f>
        <v>2799</v>
      </c>
      <c r="G224" s="168"/>
      <c r="H224" s="397">
        <f>SUM(H203:H223)</f>
        <v>3608</v>
      </c>
      <c r="I224" s="398"/>
      <c r="J224" s="166">
        <f>SUM(J203:J223)</f>
        <v>3186</v>
      </c>
      <c r="K224" s="166"/>
      <c r="L224" s="397">
        <f>SUM(L203:L223)</f>
        <v>4127</v>
      </c>
      <c r="M224" s="398"/>
      <c r="N224" s="397">
        <f>SUM(N203:N223)</f>
        <v>3854</v>
      </c>
      <c r="O224" s="398"/>
      <c r="P224" s="164">
        <f>(P203+P204+P205+P206+P207+P208+P209+P210+P211+P212+P213+P214+P215+P216+P217+P218+P219+P220+P221+P222+P223)</f>
        <v>3182</v>
      </c>
      <c r="Q224" s="165"/>
      <c r="R224" s="164">
        <f>(R203+R204+R205+R206+R207+R208+R209+R210+R211+R212+R213+R214+R215+R216+R217+R218+R219+R220+R221+R222+R223)</f>
        <v>3885</v>
      </c>
      <c r="S224" s="165"/>
      <c r="T224" s="164">
        <f>(T203+T204+T205+T206+T207+T208+T209+T210+T211+T212+T213+T214+T215+T216+T217+T218+T219+T220+T221+T222+T223)</f>
        <v>3876</v>
      </c>
      <c r="U224" s="165"/>
      <c r="V224" s="164">
        <f>(V203+V204+V205+V206+V207+V208+V209+V210+V211+V212+V213+V214+V215+V216+V217+V218+V219+V220+V221+V222+V223)</f>
        <v>3698</v>
      </c>
      <c r="W224" s="165"/>
      <c r="X224" s="395">
        <f>(X203+X204+X205+X206+X207+X208+X209+X210+X211+X212+X213+X214+X215+X216+X217+X218+X219+X220+X221+X222+X223)</f>
        <v>3783</v>
      </c>
      <c r="Y224" s="396"/>
      <c r="Z224" s="395">
        <f>(Z203+Z204+Z205+Z206+Z207+Z208+Z209+Z210+Z211+Z212+Z213+Z214+Z215+Z216+Z217+Z218+Z219+Z220+Z221+Z222+Z223)</f>
        <v>0</v>
      </c>
      <c r="AA224" s="396"/>
      <c r="AB224" s="395">
        <f>(AB203+AB204+AB205+AB206+AB207+AB208+AB209+AB210+AB211+AB212+AB213+AB214+AB215+AB216+AB217+AB218+AB219+AB220+AB221+AB222+AB223)</f>
        <v>0</v>
      </c>
      <c r="AC224" s="396"/>
      <c r="AE224" s="515"/>
      <c r="AF224" s="127"/>
      <c r="AG224" s="125"/>
      <c r="AH224" s="125"/>
      <c r="AI224" s="125"/>
      <c r="AJ224" s="125"/>
      <c r="AK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0" t="s">
        <v>78</v>
      </c>
      <c r="C226" s="221"/>
      <c r="D226" s="221"/>
      <c r="E226" s="221"/>
      <c r="F226" s="221"/>
      <c r="G226" s="221"/>
      <c r="H226" s="22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3"/>
      <c r="C227" s="224"/>
      <c r="D227" s="224"/>
      <c r="E227" s="224"/>
      <c r="F227" s="224"/>
      <c r="G227" s="224"/>
      <c r="H227" s="22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08" t="s">
        <v>60</v>
      </c>
      <c r="C228" s="209"/>
      <c r="D228" s="209"/>
      <c r="E228" s="210"/>
      <c r="F228" s="172" t="s">
        <v>44</v>
      </c>
      <c r="G228" s="173"/>
      <c r="H228" s="174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1" t="s">
        <v>85</v>
      </c>
      <c r="C229" s="202" t="s">
        <v>103</v>
      </c>
      <c r="D229" s="202" t="s">
        <v>103</v>
      </c>
      <c r="E229" s="206" t="s">
        <v>103</v>
      </c>
      <c r="F229" s="175">
        <f>(F203+H203+J203+L203+N203++P203+R203+T203+V203+X203+Z203+AB203)</f>
        <v>2755</v>
      </c>
      <c r="G229" s="176"/>
      <c r="H229" s="17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5" t="s">
        <v>80</v>
      </c>
      <c r="C230" s="196" t="s">
        <v>104</v>
      </c>
      <c r="D230" s="196" t="s">
        <v>104</v>
      </c>
      <c r="E230" s="207" t="s">
        <v>104</v>
      </c>
      <c r="F230" s="159">
        <f>(F204+H204+J204+L204+N204++P204+R204+T204+V204+X204+Z204+AB204)</f>
        <v>490</v>
      </c>
      <c r="G230" s="160"/>
      <c r="H230" s="161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2" t="s">
        <v>105</v>
      </c>
      <c r="C231" s="183" t="s">
        <v>106</v>
      </c>
      <c r="D231" s="183" t="s">
        <v>106</v>
      </c>
      <c r="E231" s="204" t="s">
        <v>106</v>
      </c>
      <c r="F231" s="159">
        <f>(F205+H205+J205+L205+N205++P205+R205+T205+V205+X205+Z205+AB205)</f>
        <v>1974</v>
      </c>
      <c r="G231" s="160"/>
      <c r="H231" s="161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2" t="s">
        <v>107</v>
      </c>
      <c r="C232" s="183" t="s">
        <v>108</v>
      </c>
      <c r="D232" s="183" t="s">
        <v>108</v>
      </c>
      <c r="E232" s="204" t="s">
        <v>108</v>
      </c>
      <c r="F232" s="159">
        <f>(F206+H206+J206+L206+N206+P206+R206+T206+V206+X206+Z206+AB206)</f>
        <v>439</v>
      </c>
      <c r="G232" s="160"/>
      <c r="H232" s="16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5" t="s">
        <v>109</v>
      </c>
      <c r="C233" s="186" t="s">
        <v>110</v>
      </c>
      <c r="D233" s="186" t="s">
        <v>110</v>
      </c>
      <c r="E233" s="205" t="s">
        <v>110</v>
      </c>
      <c r="F233" s="159">
        <f>(F207+H207+J207+L207+N207+P207+R207+T207+V207+X207+Z207+AB207)</f>
        <v>839</v>
      </c>
      <c r="G233" s="160"/>
      <c r="H233" s="16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5" t="s">
        <v>111</v>
      </c>
      <c r="C234" s="186" t="s">
        <v>112</v>
      </c>
      <c r="D234" s="186" t="s">
        <v>112</v>
      </c>
      <c r="E234" s="205" t="s">
        <v>112</v>
      </c>
      <c r="F234" s="159">
        <f>(F208+H208+J208+L208+N208+P208+R208+T208+V208+X208+Z208+AB208)</f>
        <v>1506</v>
      </c>
      <c r="G234" s="160"/>
      <c r="H234" s="16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5" t="s">
        <v>113</v>
      </c>
      <c r="C235" s="186" t="s">
        <v>114</v>
      </c>
      <c r="D235" s="186" t="s">
        <v>114</v>
      </c>
      <c r="E235" s="205" t="s">
        <v>114</v>
      </c>
      <c r="F235" s="159">
        <f>(F209+H209+J209+L209+N209+P209+R209+T209+V209+X209+Z209+AB209)</f>
        <v>6</v>
      </c>
      <c r="G235" s="160"/>
      <c r="H235" s="16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5" t="s">
        <v>115</v>
      </c>
      <c r="C236" s="186" t="s">
        <v>116</v>
      </c>
      <c r="D236" s="186" t="s">
        <v>116</v>
      </c>
      <c r="E236" s="205" t="s">
        <v>116</v>
      </c>
      <c r="F236" s="159">
        <f t="shared" ref="F236:F249" si="9">(F210+H210+J210+L210+N210+P210+R210+T210+V210+X210+Z210+AB210)</f>
        <v>6206</v>
      </c>
      <c r="G236" s="160"/>
      <c r="H236" s="16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4" t="s">
        <v>82</v>
      </c>
      <c r="C237" s="183" t="s">
        <v>117</v>
      </c>
      <c r="D237" s="183" t="s">
        <v>117</v>
      </c>
      <c r="E237" s="204" t="s">
        <v>117</v>
      </c>
      <c r="F237" s="159">
        <f t="shared" si="9"/>
        <v>549</v>
      </c>
      <c r="G237" s="160"/>
      <c r="H237" s="16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2" t="s">
        <v>118</v>
      </c>
      <c r="C238" s="183" t="s">
        <v>119</v>
      </c>
      <c r="D238" s="183" t="s">
        <v>119</v>
      </c>
      <c r="E238" s="204" t="s">
        <v>119</v>
      </c>
      <c r="F238" s="159">
        <f t="shared" si="9"/>
        <v>223</v>
      </c>
      <c r="G238" s="160"/>
      <c r="H238" s="16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2" t="s">
        <v>120</v>
      </c>
      <c r="C239" s="183" t="s">
        <v>121</v>
      </c>
      <c r="D239" s="183" t="s">
        <v>121</v>
      </c>
      <c r="E239" s="204" t="s">
        <v>121</v>
      </c>
      <c r="F239" s="159">
        <f t="shared" si="9"/>
        <v>548</v>
      </c>
      <c r="G239" s="160"/>
      <c r="H239" s="16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2" t="s">
        <v>122</v>
      </c>
      <c r="C240" s="183" t="s">
        <v>123</v>
      </c>
      <c r="D240" s="183" t="s">
        <v>123</v>
      </c>
      <c r="E240" s="204" t="s">
        <v>123</v>
      </c>
      <c r="F240" s="159">
        <f t="shared" si="9"/>
        <v>546</v>
      </c>
      <c r="G240" s="160"/>
      <c r="H240" s="16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185" t="s">
        <v>84</v>
      </c>
      <c r="C241" s="186" t="s">
        <v>124</v>
      </c>
      <c r="D241" s="186" t="s">
        <v>124</v>
      </c>
      <c r="E241" s="205" t="s">
        <v>124</v>
      </c>
      <c r="F241" s="159">
        <f t="shared" si="9"/>
        <v>133</v>
      </c>
      <c r="G241" s="160"/>
      <c r="H241" s="16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182" t="s">
        <v>125</v>
      </c>
      <c r="C242" s="183" t="s">
        <v>126</v>
      </c>
      <c r="D242" s="183" t="s">
        <v>126</v>
      </c>
      <c r="E242" s="204" t="s">
        <v>126</v>
      </c>
      <c r="F242" s="159">
        <f t="shared" si="9"/>
        <v>1206</v>
      </c>
      <c r="G242" s="160"/>
      <c r="H242" s="16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182" t="s">
        <v>61</v>
      </c>
      <c r="C243" s="183" t="s">
        <v>127</v>
      </c>
      <c r="D243" s="183" t="s">
        <v>127</v>
      </c>
      <c r="E243" s="204" t="s">
        <v>127</v>
      </c>
      <c r="F243" s="159">
        <f t="shared" si="9"/>
        <v>766</v>
      </c>
      <c r="G243" s="160"/>
      <c r="H243" s="16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185" t="s">
        <v>128</v>
      </c>
      <c r="C244" s="186" t="s">
        <v>129</v>
      </c>
      <c r="D244" s="186" t="s">
        <v>129</v>
      </c>
      <c r="E244" s="205" t="s">
        <v>129</v>
      </c>
      <c r="F244" s="159">
        <f t="shared" si="9"/>
        <v>745</v>
      </c>
      <c r="G244" s="160"/>
      <c r="H244" s="16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185" t="s">
        <v>130</v>
      </c>
      <c r="C245" s="186" t="s">
        <v>131</v>
      </c>
      <c r="D245" s="186" t="s">
        <v>131</v>
      </c>
      <c r="E245" s="205" t="s">
        <v>131</v>
      </c>
      <c r="F245" s="159">
        <f t="shared" si="9"/>
        <v>3855</v>
      </c>
      <c r="G245" s="160"/>
      <c r="H245" s="16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185" t="s">
        <v>132</v>
      </c>
      <c r="C246" s="186" t="s">
        <v>133</v>
      </c>
      <c r="D246" s="186" t="s">
        <v>133</v>
      </c>
      <c r="E246" s="205" t="s">
        <v>133</v>
      </c>
      <c r="F246" s="159">
        <f t="shared" si="9"/>
        <v>58</v>
      </c>
      <c r="G246" s="160"/>
      <c r="H246" s="16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185" t="s">
        <v>134</v>
      </c>
      <c r="C247" s="186" t="s">
        <v>135</v>
      </c>
      <c r="D247" s="186" t="s">
        <v>135</v>
      </c>
      <c r="E247" s="205" t="s">
        <v>135</v>
      </c>
      <c r="F247" s="159">
        <f t="shared" si="9"/>
        <v>12072</v>
      </c>
      <c r="G247" s="160"/>
      <c r="H247" s="16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182" t="s">
        <v>136</v>
      </c>
      <c r="C248" s="183" t="s">
        <v>137</v>
      </c>
      <c r="D248" s="183" t="s">
        <v>137</v>
      </c>
      <c r="E248" s="204" t="s">
        <v>137</v>
      </c>
      <c r="F248" s="159">
        <f t="shared" si="9"/>
        <v>109</v>
      </c>
      <c r="G248" s="160"/>
      <c r="H248" s="16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191" t="s">
        <v>138</v>
      </c>
      <c r="C249" s="192" t="s">
        <v>139</v>
      </c>
      <c r="D249" s="192" t="s">
        <v>139</v>
      </c>
      <c r="E249" s="231" t="s">
        <v>139</v>
      </c>
      <c r="F249" s="169">
        <f t="shared" si="9"/>
        <v>973</v>
      </c>
      <c r="G249" s="170"/>
      <c r="H249" s="17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198" t="s">
        <v>41</v>
      </c>
      <c r="C250" s="199"/>
      <c r="D250" s="199"/>
      <c r="E250" s="200"/>
      <c r="F250" s="408">
        <f>SUM(F229:F249)</f>
        <v>35998</v>
      </c>
      <c r="G250" s="409"/>
      <c r="H250" s="410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20" t="s">
        <v>62</v>
      </c>
      <c r="C252" s="221"/>
      <c r="D252" s="221"/>
      <c r="E252" s="221"/>
      <c r="F252" s="221"/>
      <c r="G252" s="221"/>
      <c r="H252" s="221"/>
      <c r="I252" s="221"/>
      <c r="J252" s="221"/>
      <c r="K252" s="221"/>
      <c r="L252" s="221"/>
      <c r="M252" s="221"/>
      <c r="N252" s="221"/>
      <c r="O252" s="221"/>
      <c r="P252" s="221"/>
      <c r="Q252" s="221"/>
      <c r="R252" s="221"/>
      <c r="S252" s="221"/>
      <c r="T252" s="221"/>
      <c r="U252" s="221"/>
      <c r="V252" s="221"/>
      <c r="W252" s="221"/>
      <c r="X252" s="221"/>
      <c r="Y252" s="221"/>
      <c r="Z252" s="221"/>
      <c r="AA252" s="221"/>
      <c r="AB252" s="221"/>
      <c r="AC252" s="222"/>
    </row>
    <row r="253" spans="2:31" ht="6.75" customHeight="1" thickBot="1" x14ac:dyDescent="0.25">
      <c r="B253" s="223"/>
      <c r="C253" s="224"/>
      <c r="D253" s="224"/>
      <c r="E253" s="224"/>
      <c r="F253" s="224"/>
      <c r="G253" s="224"/>
      <c r="H253" s="224"/>
      <c r="I253" s="224"/>
      <c r="J253" s="224"/>
      <c r="K253" s="224"/>
      <c r="L253" s="224"/>
      <c r="M253" s="224"/>
      <c r="N253" s="224"/>
      <c r="O253" s="224"/>
      <c r="P253" s="224"/>
      <c r="Q253" s="224"/>
      <c r="R253" s="224"/>
      <c r="S253" s="224"/>
      <c r="T253" s="224"/>
      <c r="U253" s="224"/>
      <c r="V253" s="224"/>
      <c r="W253" s="224"/>
      <c r="X253" s="224"/>
      <c r="Y253" s="224"/>
      <c r="Z253" s="224"/>
      <c r="AA253" s="224"/>
      <c r="AB253" s="224"/>
      <c r="AC253" s="225"/>
    </row>
    <row r="254" spans="2:31" x14ac:dyDescent="0.2">
      <c r="B254" s="228" t="s">
        <v>60</v>
      </c>
      <c r="C254" s="229"/>
      <c r="D254" s="229"/>
      <c r="E254" s="230"/>
      <c r="F254" s="411" t="s">
        <v>14</v>
      </c>
      <c r="G254" s="393"/>
      <c r="H254" s="416" t="s">
        <v>15</v>
      </c>
      <c r="I254" s="392"/>
      <c r="J254" s="392" t="s">
        <v>16</v>
      </c>
      <c r="K254" s="392"/>
      <c r="L254" s="392" t="s">
        <v>17</v>
      </c>
      <c r="M254" s="392"/>
      <c r="N254" s="392" t="s">
        <v>18</v>
      </c>
      <c r="O254" s="392"/>
      <c r="P254" s="392" t="s">
        <v>19</v>
      </c>
      <c r="Q254" s="392"/>
      <c r="R254" s="392" t="s">
        <v>21</v>
      </c>
      <c r="S254" s="392"/>
      <c r="T254" s="392" t="s">
        <v>22</v>
      </c>
      <c r="U254" s="392"/>
      <c r="V254" s="392" t="s">
        <v>23</v>
      </c>
      <c r="W254" s="392"/>
      <c r="X254" s="392" t="s">
        <v>24</v>
      </c>
      <c r="Y254" s="392"/>
      <c r="Z254" s="392" t="s">
        <v>25</v>
      </c>
      <c r="AA254" s="392"/>
      <c r="AB254" s="392" t="s">
        <v>26</v>
      </c>
      <c r="AC254" s="393"/>
    </row>
    <row r="255" spans="2:31" ht="12.75" customHeight="1" x14ac:dyDescent="0.2">
      <c r="B255" s="201" t="s">
        <v>85</v>
      </c>
      <c r="C255" s="202" t="s">
        <v>103</v>
      </c>
      <c r="D255" s="202" t="s">
        <v>103</v>
      </c>
      <c r="E255" s="203" t="s">
        <v>103</v>
      </c>
      <c r="F255" s="157">
        <v>1</v>
      </c>
      <c r="G255" s="158"/>
      <c r="H255" s="157">
        <v>1</v>
      </c>
      <c r="I255" s="158"/>
      <c r="J255" s="157">
        <v>1</v>
      </c>
      <c r="K255" s="158"/>
      <c r="L255" s="157">
        <v>0.999</v>
      </c>
      <c r="M255" s="158"/>
      <c r="N255" s="132">
        <v>0.99839999999999995</v>
      </c>
      <c r="O255" s="133"/>
      <c r="P255" s="132">
        <v>0.99839999999999995</v>
      </c>
      <c r="Q255" s="133"/>
      <c r="R255" s="132">
        <v>0.99939999999999996</v>
      </c>
      <c r="S255" s="133"/>
      <c r="T255" s="132">
        <v>0.88790000000000002</v>
      </c>
      <c r="U255" s="133"/>
      <c r="V255" s="132">
        <v>1</v>
      </c>
      <c r="W255" s="133"/>
      <c r="X255" s="132">
        <v>1</v>
      </c>
      <c r="Y255" s="133"/>
      <c r="Z255" s="132"/>
      <c r="AA255" s="133"/>
      <c r="AB255" s="132"/>
      <c r="AC255" s="133"/>
      <c r="AE255" s="127"/>
    </row>
    <row r="256" spans="2:31" ht="24.75" customHeight="1" x14ac:dyDescent="0.2">
      <c r="B256" s="195" t="s">
        <v>80</v>
      </c>
      <c r="C256" s="196" t="s">
        <v>104</v>
      </c>
      <c r="D256" s="196" t="s">
        <v>104</v>
      </c>
      <c r="E256" s="197" t="s">
        <v>104</v>
      </c>
      <c r="F256" s="157">
        <v>1</v>
      </c>
      <c r="G256" s="158"/>
      <c r="H256" s="157">
        <v>1</v>
      </c>
      <c r="I256" s="158"/>
      <c r="J256" s="157">
        <v>1</v>
      </c>
      <c r="K256" s="158"/>
      <c r="L256" s="157">
        <v>1</v>
      </c>
      <c r="M256" s="158"/>
      <c r="N256" s="132">
        <v>1</v>
      </c>
      <c r="O256" s="133"/>
      <c r="P256" s="132">
        <v>1</v>
      </c>
      <c r="Q256" s="133"/>
      <c r="R256" s="132">
        <v>1</v>
      </c>
      <c r="S256" s="133"/>
      <c r="T256" s="132">
        <v>1</v>
      </c>
      <c r="U256" s="133"/>
      <c r="V256" s="132">
        <v>1</v>
      </c>
      <c r="W256" s="133"/>
      <c r="X256" s="132">
        <v>1</v>
      </c>
      <c r="Y256" s="133"/>
      <c r="Z256" s="132"/>
      <c r="AA256" s="133"/>
      <c r="AB256" s="132"/>
      <c r="AC256" s="133"/>
      <c r="AE256" s="127"/>
    </row>
    <row r="257" spans="2:31" ht="12.75" customHeight="1" x14ac:dyDescent="0.2">
      <c r="B257" s="182" t="s">
        <v>105</v>
      </c>
      <c r="C257" s="183" t="s">
        <v>106</v>
      </c>
      <c r="D257" s="183" t="s">
        <v>106</v>
      </c>
      <c r="E257" s="184" t="s">
        <v>106</v>
      </c>
      <c r="F257" s="157">
        <v>0.99609999999999999</v>
      </c>
      <c r="G257" s="158"/>
      <c r="H257" s="157">
        <v>1</v>
      </c>
      <c r="I257" s="158"/>
      <c r="J257" s="157">
        <v>1</v>
      </c>
      <c r="K257" s="158"/>
      <c r="L257" s="157">
        <v>1</v>
      </c>
      <c r="M257" s="158"/>
      <c r="N257" s="132">
        <v>1</v>
      </c>
      <c r="O257" s="133"/>
      <c r="P257" s="132">
        <v>1</v>
      </c>
      <c r="Q257" s="133"/>
      <c r="R257" s="132">
        <v>1</v>
      </c>
      <c r="S257" s="133"/>
      <c r="T257" s="132">
        <v>1</v>
      </c>
      <c r="U257" s="133"/>
      <c r="V257" s="132">
        <v>1</v>
      </c>
      <c r="W257" s="133"/>
      <c r="X257" s="132">
        <v>1</v>
      </c>
      <c r="Y257" s="133"/>
      <c r="Z257" s="132"/>
      <c r="AA257" s="133"/>
      <c r="AB257" s="132"/>
      <c r="AC257" s="133"/>
      <c r="AE257" s="127"/>
    </row>
    <row r="258" spans="2:31" ht="12.75" customHeight="1" x14ac:dyDescent="0.2">
      <c r="B258" s="182" t="s">
        <v>107</v>
      </c>
      <c r="C258" s="183" t="s">
        <v>108</v>
      </c>
      <c r="D258" s="183" t="s">
        <v>108</v>
      </c>
      <c r="E258" s="184" t="s">
        <v>108</v>
      </c>
      <c r="F258" s="157">
        <v>1</v>
      </c>
      <c r="G258" s="158"/>
      <c r="H258" s="157">
        <v>1</v>
      </c>
      <c r="I258" s="158"/>
      <c r="J258" s="157">
        <v>1</v>
      </c>
      <c r="K258" s="158"/>
      <c r="L258" s="157">
        <v>1</v>
      </c>
      <c r="M258" s="158"/>
      <c r="N258" s="132">
        <v>1</v>
      </c>
      <c r="O258" s="133"/>
      <c r="P258" s="132">
        <v>1</v>
      </c>
      <c r="Q258" s="133"/>
      <c r="R258" s="132">
        <v>1</v>
      </c>
      <c r="S258" s="133"/>
      <c r="T258" s="132">
        <v>1</v>
      </c>
      <c r="U258" s="133"/>
      <c r="V258" s="132">
        <v>1</v>
      </c>
      <c r="W258" s="133"/>
      <c r="X258" s="132">
        <v>1</v>
      </c>
      <c r="Y258" s="133"/>
      <c r="Z258" s="132"/>
      <c r="AA258" s="133"/>
      <c r="AB258" s="132"/>
      <c r="AC258" s="133"/>
      <c r="AE258" s="127"/>
    </row>
    <row r="259" spans="2:31" ht="12.75" customHeight="1" x14ac:dyDescent="0.2">
      <c r="B259" s="185" t="s">
        <v>109</v>
      </c>
      <c r="C259" s="186" t="s">
        <v>110</v>
      </c>
      <c r="D259" s="186" t="s">
        <v>110</v>
      </c>
      <c r="E259" s="187" t="s">
        <v>110</v>
      </c>
      <c r="F259" s="157">
        <v>1</v>
      </c>
      <c r="G259" s="158"/>
      <c r="H259" s="157">
        <v>1</v>
      </c>
      <c r="I259" s="158"/>
      <c r="J259" s="157">
        <v>1</v>
      </c>
      <c r="K259" s="158"/>
      <c r="L259" s="157">
        <v>1</v>
      </c>
      <c r="M259" s="158"/>
      <c r="N259" s="132">
        <v>1</v>
      </c>
      <c r="O259" s="133"/>
      <c r="P259" s="132">
        <v>1</v>
      </c>
      <c r="Q259" s="133"/>
      <c r="R259" s="132">
        <v>1</v>
      </c>
      <c r="S259" s="133"/>
      <c r="T259" s="132">
        <v>1</v>
      </c>
      <c r="U259" s="133"/>
      <c r="V259" s="132">
        <v>1</v>
      </c>
      <c r="W259" s="133"/>
      <c r="X259" s="132">
        <v>1</v>
      </c>
      <c r="Y259" s="133"/>
      <c r="Z259" s="132"/>
      <c r="AA259" s="133"/>
      <c r="AB259" s="132"/>
      <c r="AC259" s="133"/>
      <c r="AE259" s="127"/>
    </row>
    <row r="260" spans="2:31" ht="12.75" customHeight="1" x14ac:dyDescent="0.2">
      <c r="B260" s="185" t="s">
        <v>111</v>
      </c>
      <c r="C260" s="186" t="s">
        <v>112</v>
      </c>
      <c r="D260" s="186" t="s">
        <v>112</v>
      </c>
      <c r="E260" s="187" t="s">
        <v>112</v>
      </c>
      <c r="F260" s="157">
        <v>1</v>
      </c>
      <c r="G260" s="158"/>
      <c r="H260" s="157">
        <v>1</v>
      </c>
      <c r="I260" s="158"/>
      <c r="J260" s="157">
        <v>1</v>
      </c>
      <c r="K260" s="158"/>
      <c r="L260" s="157">
        <v>1</v>
      </c>
      <c r="M260" s="158"/>
      <c r="N260" s="132">
        <v>1</v>
      </c>
      <c r="O260" s="133"/>
      <c r="P260" s="132">
        <v>1</v>
      </c>
      <c r="Q260" s="133"/>
      <c r="R260" s="132">
        <v>1</v>
      </c>
      <c r="S260" s="133"/>
      <c r="T260" s="132">
        <v>1</v>
      </c>
      <c r="U260" s="133"/>
      <c r="V260" s="132">
        <v>1</v>
      </c>
      <c r="W260" s="133"/>
      <c r="X260" s="132">
        <v>1</v>
      </c>
      <c r="Y260" s="133"/>
      <c r="Z260" s="132"/>
      <c r="AA260" s="133"/>
      <c r="AB260" s="132"/>
      <c r="AC260" s="133"/>
      <c r="AE260" s="127"/>
    </row>
    <row r="261" spans="2:31" ht="12.75" customHeight="1" x14ac:dyDescent="0.2">
      <c r="B261" s="185" t="s">
        <v>113</v>
      </c>
      <c r="C261" s="186" t="s">
        <v>114</v>
      </c>
      <c r="D261" s="186" t="s">
        <v>114</v>
      </c>
      <c r="E261" s="187" t="s">
        <v>114</v>
      </c>
      <c r="F261" s="157">
        <v>0</v>
      </c>
      <c r="G261" s="158"/>
      <c r="H261" s="157">
        <v>1</v>
      </c>
      <c r="I261" s="158"/>
      <c r="J261" s="157">
        <v>1</v>
      </c>
      <c r="K261" s="158"/>
      <c r="L261" s="157">
        <v>0</v>
      </c>
      <c r="M261" s="158"/>
      <c r="N261" s="132">
        <v>0</v>
      </c>
      <c r="O261" s="133"/>
      <c r="P261" s="132">
        <v>0</v>
      </c>
      <c r="Q261" s="133"/>
      <c r="R261" s="132">
        <v>1</v>
      </c>
      <c r="S261" s="133"/>
      <c r="T261" s="132">
        <v>1</v>
      </c>
      <c r="U261" s="133"/>
      <c r="V261" s="132">
        <v>1</v>
      </c>
      <c r="W261" s="133"/>
      <c r="X261" s="132">
        <v>1</v>
      </c>
      <c r="Y261" s="133"/>
      <c r="Z261" s="132"/>
      <c r="AA261" s="133"/>
      <c r="AB261" s="132"/>
      <c r="AC261" s="133"/>
      <c r="AE261" s="127"/>
    </row>
    <row r="262" spans="2:31" ht="26.25" customHeight="1" x14ac:dyDescent="0.2">
      <c r="B262" s="185" t="s">
        <v>115</v>
      </c>
      <c r="C262" s="186" t="s">
        <v>116</v>
      </c>
      <c r="D262" s="186" t="s">
        <v>116</v>
      </c>
      <c r="E262" s="187" t="s">
        <v>116</v>
      </c>
      <c r="F262" s="157">
        <v>1</v>
      </c>
      <c r="G262" s="158"/>
      <c r="H262" s="157">
        <v>1</v>
      </c>
      <c r="I262" s="158"/>
      <c r="J262" s="157">
        <v>1</v>
      </c>
      <c r="K262" s="158"/>
      <c r="L262" s="157">
        <v>1</v>
      </c>
      <c r="M262" s="158"/>
      <c r="N262" s="132">
        <v>1</v>
      </c>
      <c r="O262" s="133"/>
      <c r="P262" s="132">
        <v>1</v>
      </c>
      <c r="Q262" s="133"/>
      <c r="R262" s="132">
        <v>1</v>
      </c>
      <c r="S262" s="133"/>
      <c r="T262" s="132">
        <v>1</v>
      </c>
      <c r="U262" s="133"/>
      <c r="V262" s="132">
        <v>1</v>
      </c>
      <c r="W262" s="133"/>
      <c r="X262" s="132">
        <v>1</v>
      </c>
      <c r="Y262" s="133"/>
      <c r="Z262" s="132"/>
      <c r="AA262" s="133"/>
      <c r="AB262" s="132"/>
      <c r="AC262" s="133"/>
      <c r="AE262" s="127"/>
    </row>
    <row r="263" spans="2:31" ht="21.75" customHeight="1" x14ac:dyDescent="0.2">
      <c r="B263" s="194" t="s">
        <v>82</v>
      </c>
      <c r="C263" s="183" t="s">
        <v>117</v>
      </c>
      <c r="D263" s="183" t="s">
        <v>117</v>
      </c>
      <c r="E263" s="184" t="s">
        <v>117</v>
      </c>
      <c r="F263" s="157">
        <v>1</v>
      </c>
      <c r="G263" s="158"/>
      <c r="H263" s="157">
        <v>1</v>
      </c>
      <c r="I263" s="158"/>
      <c r="J263" s="157">
        <v>1</v>
      </c>
      <c r="K263" s="158"/>
      <c r="L263" s="157">
        <v>1</v>
      </c>
      <c r="M263" s="158"/>
      <c r="N263" s="132">
        <v>0.97670000000000001</v>
      </c>
      <c r="O263" s="133"/>
      <c r="P263" s="132">
        <v>1</v>
      </c>
      <c r="Q263" s="133"/>
      <c r="R263" s="132">
        <v>1</v>
      </c>
      <c r="S263" s="133"/>
      <c r="T263" s="132">
        <v>1</v>
      </c>
      <c r="U263" s="133"/>
      <c r="V263" s="132">
        <v>1</v>
      </c>
      <c r="W263" s="133"/>
      <c r="X263" s="132">
        <v>1</v>
      </c>
      <c r="Y263" s="133"/>
      <c r="Z263" s="132"/>
      <c r="AA263" s="133"/>
      <c r="AB263" s="132"/>
      <c r="AC263" s="133"/>
      <c r="AE263" s="127"/>
    </row>
    <row r="264" spans="2:31" ht="12.75" customHeight="1" x14ac:dyDescent="0.2">
      <c r="B264" s="182" t="s">
        <v>118</v>
      </c>
      <c r="C264" s="183" t="s">
        <v>119</v>
      </c>
      <c r="D264" s="183" t="s">
        <v>119</v>
      </c>
      <c r="E264" s="184" t="s">
        <v>119</v>
      </c>
      <c r="F264" s="157">
        <v>1</v>
      </c>
      <c r="G264" s="158"/>
      <c r="H264" s="157">
        <v>1</v>
      </c>
      <c r="I264" s="158"/>
      <c r="J264" s="157">
        <v>1</v>
      </c>
      <c r="K264" s="158"/>
      <c r="L264" s="157">
        <v>1</v>
      </c>
      <c r="M264" s="158"/>
      <c r="N264" s="132">
        <v>1</v>
      </c>
      <c r="O264" s="133"/>
      <c r="P264" s="132">
        <v>1</v>
      </c>
      <c r="Q264" s="133"/>
      <c r="R264" s="132">
        <v>1</v>
      </c>
      <c r="S264" s="133"/>
      <c r="T264" s="132">
        <v>1</v>
      </c>
      <c r="U264" s="133"/>
      <c r="V264" s="132">
        <v>1</v>
      </c>
      <c r="W264" s="133"/>
      <c r="X264" s="132">
        <v>1</v>
      </c>
      <c r="Y264" s="133"/>
      <c r="Z264" s="132"/>
      <c r="AA264" s="133"/>
      <c r="AB264" s="132"/>
      <c r="AC264" s="133"/>
      <c r="AE264" s="127"/>
    </row>
    <row r="265" spans="2:31" ht="12.75" customHeight="1" x14ac:dyDescent="0.2">
      <c r="B265" s="182" t="s">
        <v>120</v>
      </c>
      <c r="C265" s="183" t="s">
        <v>121</v>
      </c>
      <c r="D265" s="183" t="s">
        <v>121</v>
      </c>
      <c r="E265" s="184" t="s">
        <v>121</v>
      </c>
      <c r="F265" s="157">
        <v>1</v>
      </c>
      <c r="G265" s="158"/>
      <c r="H265" s="157">
        <v>1</v>
      </c>
      <c r="I265" s="158"/>
      <c r="J265" s="157">
        <v>1</v>
      </c>
      <c r="K265" s="158"/>
      <c r="L265" s="157">
        <v>1</v>
      </c>
      <c r="M265" s="158"/>
      <c r="N265" s="132">
        <v>1</v>
      </c>
      <c r="O265" s="133"/>
      <c r="P265" s="132">
        <v>1</v>
      </c>
      <c r="Q265" s="133"/>
      <c r="R265" s="132">
        <v>1</v>
      </c>
      <c r="S265" s="133"/>
      <c r="T265" s="132">
        <v>1</v>
      </c>
      <c r="U265" s="133"/>
      <c r="V265" s="132">
        <v>1</v>
      </c>
      <c r="W265" s="133"/>
      <c r="X265" s="132">
        <v>1</v>
      </c>
      <c r="Y265" s="133"/>
      <c r="Z265" s="132"/>
      <c r="AA265" s="133"/>
      <c r="AB265" s="132"/>
      <c r="AC265" s="133"/>
      <c r="AE265" s="127"/>
    </row>
    <row r="266" spans="2:31" ht="12.75" customHeight="1" x14ac:dyDescent="0.2">
      <c r="B266" s="182" t="s">
        <v>122</v>
      </c>
      <c r="C266" s="183" t="s">
        <v>123</v>
      </c>
      <c r="D266" s="183" t="s">
        <v>123</v>
      </c>
      <c r="E266" s="184" t="s">
        <v>123</v>
      </c>
      <c r="F266" s="157">
        <v>0.66669999999999996</v>
      </c>
      <c r="G266" s="158"/>
      <c r="H266" s="157">
        <v>1</v>
      </c>
      <c r="I266" s="158"/>
      <c r="J266" s="157">
        <v>1</v>
      </c>
      <c r="K266" s="158"/>
      <c r="L266" s="157">
        <v>0.98850000000000005</v>
      </c>
      <c r="M266" s="158"/>
      <c r="N266" s="132">
        <v>1</v>
      </c>
      <c r="O266" s="133"/>
      <c r="P266" s="132">
        <v>1</v>
      </c>
      <c r="Q266" s="133"/>
      <c r="R266" s="132">
        <v>1</v>
      </c>
      <c r="S266" s="133"/>
      <c r="T266" s="132">
        <v>1</v>
      </c>
      <c r="U266" s="133"/>
      <c r="V266" s="132">
        <v>0.95240000000000002</v>
      </c>
      <c r="W266" s="133"/>
      <c r="X266" s="132">
        <v>0.98250000000000004</v>
      </c>
      <c r="Y266" s="133"/>
      <c r="Z266" s="132"/>
      <c r="AA266" s="133"/>
      <c r="AB266" s="132"/>
      <c r="AC266" s="133"/>
      <c r="AE266" s="127"/>
    </row>
    <row r="267" spans="2:31" ht="12.75" customHeight="1" x14ac:dyDescent="0.2">
      <c r="B267" s="185" t="s">
        <v>84</v>
      </c>
      <c r="C267" s="186" t="s">
        <v>124</v>
      </c>
      <c r="D267" s="186" t="s">
        <v>124</v>
      </c>
      <c r="E267" s="187" t="s">
        <v>124</v>
      </c>
      <c r="F267" s="157">
        <v>1</v>
      </c>
      <c r="G267" s="158"/>
      <c r="H267" s="157">
        <v>1</v>
      </c>
      <c r="I267" s="158"/>
      <c r="J267" s="157">
        <v>1</v>
      </c>
      <c r="K267" s="158"/>
      <c r="L267" s="157">
        <v>1</v>
      </c>
      <c r="M267" s="158"/>
      <c r="N267" s="132">
        <v>1</v>
      </c>
      <c r="O267" s="133"/>
      <c r="P267" s="132">
        <v>1</v>
      </c>
      <c r="Q267" s="133"/>
      <c r="R267" s="132">
        <v>1</v>
      </c>
      <c r="S267" s="133"/>
      <c r="T267" s="132">
        <v>1</v>
      </c>
      <c r="U267" s="133"/>
      <c r="V267" s="132">
        <v>1</v>
      </c>
      <c r="W267" s="133"/>
      <c r="X267" s="132">
        <v>1</v>
      </c>
      <c r="Y267" s="133"/>
      <c r="Z267" s="132"/>
      <c r="AA267" s="133"/>
      <c r="AB267" s="132"/>
      <c r="AC267" s="133"/>
      <c r="AE267" s="127"/>
    </row>
    <row r="268" spans="2:31" ht="12.75" customHeight="1" x14ac:dyDescent="0.2">
      <c r="B268" s="182" t="s">
        <v>125</v>
      </c>
      <c r="C268" s="183" t="s">
        <v>126</v>
      </c>
      <c r="D268" s="183" t="s">
        <v>126</v>
      </c>
      <c r="E268" s="184" t="s">
        <v>126</v>
      </c>
      <c r="F268" s="157">
        <v>1</v>
      </c>
      <c r="G268" s="158"/>
      <c r="H268" s="157">
        <v>1</v>
      </c>
      <c r="I268" s="158"/>
      <c r="J268" s="157">
        <v>1</v>
      </c>
      <c r="K268" s="158"/>
      <c r="L268" s="157">
        <v>1</v>
      </c>
      <c r="M268" s="158"/>
      <c r="N268" s="132">
        <v>1</v>
      </c>
      <c r="O268" s="133"/>
      <c r="P268" s="132">
        <v>1</v>
      </c>
      <c r="Q268" s="133"/>
      <c r="R268" s="132">
        <v>1</v>
      </c>
      <c r="S268" s="133"/>
      <c r="T268" s="132">
        <v>1</v>
      </c>
      <c r="U268" s="133"/>
      <c r="V268" s="132">
        <v>1</v>
      </c>
      <c r="W268" s="133"/>
      <c r="X268" s="132">
        <v>1</v>
      </c>
      <c r="Y268" s="133"/>
      <c r="Z268" s="132"/>
      <c r="AA268" s="133"/>
      <c r="AB268" s="132"/>
      <c r="AC268" s="133"/>
      <c r="AE268" s="127"/>
    </row>
    <row r="269" spans="2:31" ht="12.75" customHeight="1" x14ac:dyDescent="0.2">
      <c r="B269" s="182" t="s">
        <v>61</v>
      </c>
      <c r="C269" s="183" t="s">
        <v>127</v>
      </c>
      <c r="D269" s="183" t="s">
        <v>127</v>
      </c>
      <c r="E269" s="184" t="s">
        <v>127</v>
      </c>
      <c r="F269" s="157">
        <v>1</v>
      </c>
      <c r="G269" s="158"/>
      <c r="H269" s="157">
        <v>1</v>
      </c>
      <c r="I269" s="158"/>
      <c r="J269" s="157">
        <v>1</v>
      </c>
      <c r="K269" s="158"/>
      <c r="L269" s="157">
        <v>1</v>
      </c>
      <c r="M269" s="158"/>
      <c r="N269" s="132">
        <v>1</v>
      </c>
      <c r="O269" s="133"/>
      <c r="P269" s="132">
        <v>1</v>
      </c>
      <c r="Q269" s="133"/>
      <c r="R269" s="132">
        <v>1</v>
      </c>
      <c r="S269" s="133"/>
      <c r="T269" s="132">
        <v>1</v>
      </c>
      <c r="U269" s="133"/>
      <c r="V269" s="132">
        <v>1</v>
      </c>
      <c r="W269" s="133"/>
      <c r="X269" s="132">
        <v>1</v>
      </c>
      <c r="Y269" s="133"/>
      <c r="Z269" s="132"/>
      <c r="AA269" s="133"/>
      <c r="AB269" s="132"/>
      <c r="AC269" s="133"/>
      <c r="AE269" s="127"/>
    </row>
    <row r="270" spans="2:31" ht="12.75" customHeight="1" x14ac:dyDescent="0.2">
      <c r="B270" s="185" t="s">
        <v>128</v>
      </c>
      <c r="C270" s="186" t="s">
        <v>129</v>
      </c>
      <c r="D270" s="186" t="s">
        <v>129</v>
      </c>
      <c r="E270" s="187" t="s">
        <v>129</v>
      </c>
      <c r="F270" s="157">
        <v>1</v>
      </c>
      <c r="G270" s="158"/>
      <c r="H270" s="157">
        <v>1</v>
      </c>
      <c r="I270" s="158"/>
      <c r="J270" s="157">
        <v>1</v>
      </c>
      <c r="K270" s="158"/>
      <c r="L270" s="157">
        <v>1</v>
      </c>
      <c r="M270" s="158"/>
      <c r="N270" s="132">
        <v>1</v>
      </c>
      <c r="O270" s="133"/>
      <c r="P270" s="132">
        <v>1</v>
      </c>
      <c r="Q270" s="133"/>
      <c r="R270" s="132">
        <v>1</v>
      </c>
      <c r="S270" s="133"/>
      <c r="T270" s="132">
        <v>1</v>
      </c>
      <c r="U270" s="133"/>
      <c r="V270" s="132">
        <v>1</v>
      </c>
      <c r="W270" s="133"/>
      <c r="X270" s="132">
        <v>1</v>
      </c>
      <c r="Y270" s="133"/>
      <c r="Z270" s="132"/>
      <c r="AA270" s="133"/>
      <c r="AB270" s="132"/>
      <c r="AC270" s="133"/>
      <c r="AE270" s="127"/>
    </row>
    <row r="271" spans="2:31" ht="23.25" customHeight="1" x14ac:dyDescent="0.2">
      <c r="B271" s="185" t="s">
        <v>130</v>
      </c>
      <c r="C271" s="186" t="s">
        <v>131</v>
      </c>
      <c r="D271" s="186" t="s">
        <v>131</v>
      </c>
      <c r="E271" s="187" t="s">
        <v>131</v>
      </c>
      <c r="F271" s="157">
        <v>1</v>
      </c>
      <c r="G271" s="158"/>
      <c r="H271" s="157">
        <v>1</v>
      </c>
      <c r="I271" s="158"/>
      <c r="J271" s="157">
        <v>1</v>
      </c>
      <c r="K271" s="158"/>
      <c r="L271" s="157">
        <v>1</v>
      </c>
      <c r="M271" s="158"/>
      <c r="N271" s="132">
        <v>1</v>
      </c>
      <c r="O271" s="133"/>
      <c r="P271" s="132">
        <v>1</v>
      </c>
      <c r="Q271" s="133"/>
      <c r="R271" s="132">
        <v>1</v>
      </c>
      <c r="S271" s="133"/>
      <c r="T271" s="132">
        <v>1</v>
      </c>
      <c r="U271" s="133"/>
      <c r="V271" s="132">
        <v>1</v>
      </c>
      <c r="W271" s="133"/>
      <c r="X271" s="132">
        <v>1</v>
      </c>
      <c r="Y271" s="133"/>
      <c r="Z271" s="132"/>
      <c r="AA271" s="133"/>
      <c r="AB271" s="132"/>
      <c r="AC271" s="133"/>
      <c r="AE271" s="127"/>
    </row>
    <row r="272" spans="2:31" ht="12.75" customHeight="1" x14ac:dyDescent="0.2">
      <c r="B272" s="185" t="s">
        <v>132</v>
      </c>
      <c r="C272" s="186" t="s">
        <v>133</v>
      </c>
      <c r="D272" s="186" t="s">
        <v>133</v>
      </c>
      <c r="E272" s="187" t="s">
        <v>133</v>
      </c>
      <c r="F272" s="157">
        <v>1</v>
      </c>
      <c r="G272" s="158"/>
      <c r="H272" s="157">
        <v>1</v>
      </c>
      <c r="I272" s="158"/>
      <c r="J272" s="157">
        <v>1</v>
      </c>
      <c r="K272" s="158"/>
      <c r="L272" s="157">
        <v>1</v>
      </c>
      <c r="M272" s="158"/>
      <c r="N272" s="132">
        <v>1</v>
      </c>
      <c r="O272" s="133"/>
      <c r="P272" s="132">
        <v>1</v>
      </c>
      <c r="Q272" s="133"/>
      <c r="R272" s="132">
        <v>1</v>
      </c>
      <c r="S272" s="133"/>
      <c r="T272" s="132">
        <v>1</v>
      </c>
      <c r="U272" s="133"/>
      <c r="V272" s="132">
        <v>1</v>
      </c>
      <c r="W272" s="133"/>
      <c r="X272" s="132">
        <v>1</v>
      </c>
      <c r="Y272" s="133"/>
      <c r="Z272" s="132"/>
      <c r="AA272" s="133"/>
      <c r="AB272" s="132"/>
      <c r="AC272" s="133"/>
      <c r="AE272" s="127"/>
    </row>
    <row r="273" spans="2:38" ht="12.75" customHeight="1" x14ac:dyDescent="0.2">
      <c r="B273" s="185" t="s">
        <v>134</v>
      </c>
      <c r="C273" s="186" t="s">
        <v>135</v>
      </c>
      <c r="D273" s="186" t="s">
        <v>135</v>
      </c>
      <c r="E273" s="187" t="s">
        <v>135</v>
      </c>
      <c r="F273" s="157">
        <v>0.99950000000000006</v>
      </c>
      <c r="G273" s="158"/>
      <c r="H273" s="157">
        <v>1</v>
      </c>
      <c r="I273" s="158"/>
      <c r="J273" s="132">
        <v>0.99970000000000003</v>
      </c>
      <c r="K273" s="133"/>
      <c r="L273" s="157">
        <v>0.98850000000000005</v>
      </c>
      <c r="M273" s="158"/>
      <c r="N273" s="132">
        <v>1</v>
      </c>
      <c r="O273" s="133"/>
      <c r="P273" s="132">
        <v>1</v>
      </c>
      <c r="Q273" s="133"/>
      <c r="R273" s="132">
        <v>1</v>
      </c>
      <c r="S273" s="133"/>
      <c r="T273" s="132">
        <v>1</v>
      </c>
      <c r="U273" s="133"/>
      <c r="V273" s="132">
        <v>1</v>
      </c>
      <c r="W273" s="133"/>
      <c r="X273" s="132">
        <v>1</v>
      </c>
      <c r="Y273" s="133"/>
      <c r="Z273" s="132"/>
      <c r="AA273" s="133"/>
      <c r="AB273" s="132"/>
      <c r="AC273" s="133"/>
      <c r="AE273" s="127"/>
    </row>
    <row r="274" spans="2:38" ht="23.25" customHeight="1" x14ac:dyDescent="0.2">
      <c r="B274" s="182" t="s">
        <v>136</v>
      </c>
      <c r="C274" s="183" t="s">
        <v>137</v>
      </c>
      <c r="D274" s="183" t="s">
        <v>137</v>
      </c>
      <c r="E274" s="184" t="s">
        <v>137</v>
      </c>
      <c r="F274" s="157">
        <v>1</v>
      </c>
      <c r="G274" s="158"/>
      <c r="H274" s="157">
        <v>1</v>
      </c>
      <c r="I274" s="158"/>
      <c r="J274" s="157">
        <v>1</v>
      </c>
      <c r="K274" s="158"/>
      <c r="L274" s="157">
        <v>1</v>
      </c>
      <c r="M274" s="158"/>
      <c r="N274" s="132">
        <v>1</v>
      </c>
      <c r="O274" s="133"/>
      <c r="P274" s="132">
        <v>1</v>
      </c>
      <c r="Q274" s="133"/>
      <c r="R274" s="132">
        <v>1</v>
      </c>
      <c r="S274" s="133"/>
      <c r="T274" s="132">
        <v>1</v>
      </c>
      <c r="U274" s="133"/>
      <c r="V274" s="132">
        <v>1</v>
      </c>
      <c r="W274" s="133"/>
      <c r="X274" s="132">
        <v>1</v>
      </c>
      <c r="Y274" s="133"/>
      <c r="Z274" s="132"/>
      <c r="AA274" s="133"/>
      <c r="AB274" s="132"/>
      <c r="AC274" s="133"/>
      <c r="AE274" s="127"/>
    </row>
    <row r="275" spans="2:38" ht="13.5" customHeight="1" thickBot="1" x14ac:dyDescent="0.25">
      <c r="B275" s="191" t="s">
        <v>138</v>
      </c>
      <c r="C275" s="192" t="s">
        <v>139</v>
      </c>
      <c r="D275" s="192" t="s">
        <v>139</v>
      </c>
      <c r="E275" s="193" t="s">
        <v>139</v>
      </c>
      <c r="F275" s="157">
        <v>1</v>
      </c>
      <c r="G275" s="158"/>
      <c r="H275" s="132">
        <v>0.98550000000000004</v>
      </c>
      <c r="I275" s="133"/>
      <c r="J275" s="132">
        <v>0.99970000000000003</v>
      </c>
      <c r="K275" s="133"/>
      <c r="L275" s="157">
        <v>1</v>
      </c>
      <c r="M275" s="158"/>
      <c r="N275" s="132">
        <v>1</v>
      </c>
      <c r="O275" s="133"/>
      <c r="P275" s="132">
        <v>1</v>
      </c>
      <c r="Q275" s="133"/>
      <c r="R275" s="132">
        <v>1</v>
      </c>
      <c r="S275" s="133"/>
      <c r="T275" s="132">
        <v>1</v>
      </c>
      <c r="U275" s="133"/>
      <c r="V275" s="132">
        <v>1</v>
      </c>
      <c r="W275" s="133"/>
      <c r="X275" s="132">
        <v>1</v>
      </c>
      <c r="Y275" s="133"/>
      <c r="Z275" s="132"/>
      <c r="AA275" s="133"/>
      <c r="AB275" s="132"/>
      <c r="AC275" s="133"/>
      <c r="AE275" s="127"/>
    </row>
    <row r="276" spans="2:38" x14ac:dyDescent="0.2">
      <c r="B276" s="414"/>
      <c r="C276" s="414"/>
      <c r="D276" s="414"/>
      <c r="E276" s="414"/>
      <c r="F276" s="414"/>
      <c r="G276" s="414"/>
      <c r="H276" s="414"/>
      <c r="I276" s="414"/>
      <c r="J276" s="414"/>
      <c r="K276" s="414"/>
      <c r="L276" s="414"/>
      <c r="M276" s="41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7"/>
    </row>
    <row r="277" spans="2:38" x14ac:dyDescent="0.2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8" ht="13.5" thickBot="1" x14ac:dyDescent="0.25"/>
    <row r="280" spans="2:38" ht="12.75" customHeight="1" x14ac:dyDescent="0.2">
      <c r="B280" s="220" t="s">
        <v>64</v>
      </c>
      <c r="C280" s="221"/>
      <c r="D280" s="221"/>
      <c r="E280" s="221"/>
      <c r="F280" s="221"/>
      <c r="G280" s="221"/>
      <c r="H280" s="221"/>
      <c r="I280" s="221"/>
      <c r="J280" s="221"/>
      <c r="K280" s="221"/>
      <c r="L280" s="221"/>
      <c r="M280" s="221"/>
      <c r="N280" s="221"/>
      <c r="O280" s="221"/>
      <c r="P280" s="221"/>
      <c r="Q280" s="221"/>
      <c r="R280" s="221"/>
      <c r="S280" s="221"/>
      <c r="T280" s="221"/>
      <c r="U280" s="221"/>
      <c r="V280" s="221"/>
      <c r="W280" s="221"/>
      <c r="X280" s="221"/>
      <c r="Y280" s="221"/>
      <c r="Z280" s="221"/>
      <c r="AA280" s="221"/>
      <c r="AB280" s="221"/>
      <c r="AC280" s="222"/>
    </row>
    <row r="281" spans="2:38" x14ac:dyDescent="0.2">
      <c r="B281" s="419"/>
      <c r="C281" s="420"/>
      <c r="D281" s="420"/>
      <c r="E281" s="420"/>
      <c r="F281" s="420"/>
      <c r="G281" s="420"/>
      <c r="H281" s="420"/>
      <c r="I281" s="420"/>
      <c r="J281" s="420"/>
      <c r="K281" s="420"/>
      <c r="L281" s="420"/>
      <c r="M281" s="420"/>
      <c r="N281" s="420"/>
      <c r="O281" s="420"/>
      <c r="P281" s="420"/>
      <c r="Q281" s="420"/>
      <c r="R281" s="420"/>
      <c r="S281" s="420"/>
      <c r="T281" s="420"/>
      <c r="U281" s="420"/>
      <c r="V281" s="420"/>
      <c r="W281" s="420"/>
      <c r="X281" s="420"/>
      <c r="Y281" s="420"/>
      <c r="Z281" s="420"/>
      <c r="AA281" s="420"/>
      <c r="AB281" s="420"/>
      <c r="AC281" s="420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2:38" x14ac:dyDescent="0.2">
      <c r="B282" s="415" t="s">
        <v>45</v>
      </c>
      <c r="C282" s="415"/>
      <c r="D282" s="415"/>
      <c r="E282" s="415"/>
      <c r="F282" s="226" t="s">
        <v>14</v>
      </c>
      <c r="G282" s="226"/>
      <c r="H282" s="226" t="s">
        <v>15</v>
      </c>
      <c r="I282" s="226"/>
      <c r="J282" s="226" t="s">
        <v>16</v>
      </c>
      <c r="K282" s="226"/>
      <c r="L282" s="226" t="s">
        <v>17</v>
      </c>
      <c r="M282" s="226"/>
      <c r="N282" s="226" t="s">
        <v>18</v>
      </c>
      <c r="O282" s="226"/>
      <c r="P282" s="226" t="s">
        <v>19</v>
      </c>
      <c r="Q282" s="226"/>
      <c r="R282" s="226" t="s">
        <v>21</v>
      </c>
      <c r="S282" s="226"/>
      <c r="T282" s="226" t="s">
        <v>22</v>
      </c>
      <c r="U282" s="226"/>
      <c r="V282" s="226" t="s">
        <v>23</v>
      </c>
      <c r="W282" s="226"/>
      <c r="X282" s="226" t="s">
        <v>24</v>
      </c>
      <c r="Y282" s="226"/>
      <c r="Z282" s="226" t="s">
        <v>25</v>
      </c>
      <c r="AA282" s="226"/>
      <c r="AB282" s="226" t="s">
        <v>26</v>
      </c>
      <c r="AC282" s="418"/>
      <c r="AD282" s="15"/>
      <c r="AE282" s="131"/>
      <c r="AF282" s="81"/>
      <c r="AG282" s="81"/>
      <c r="AH282" s="81"/>
      <c r="AI282" s="81"/>
      <c r="AJ282" s="81"/>
      <c r="AK282" s="81"/>
      <c r="AL282" s="81"/>
    </row>
    <row r="283" spans="2:38" ht="15" x14ac:dyDescent="0.25">
      <c r="B283" s="422" t="s">
        <v>46</v>
      </c>
      <c r="C283" s="423"/>
      <c r="D283" s="423"/>
      <c r="E283" s="423"/>
      <c r="F283" s="394">
        <v>2322</v>
      </c>
      <c r="G283" s="394"/>
      <c r="H283" s="394">
        <v>2873</v>
      </c>
      <c r="I283" s="394"/>
      <c r="J283" s="394">
        <v>2281</v>
      </c>
      <c r="K283" s="394"/>
      <c r="L283" s="394">
        <v>3238</v>
      </c>
      <c r="M283" s="394"/>
      <c r="N283" s="394">
        <v>2901</v>
      </c>
      <c r="O283" s="394"/>
      <c r="P283" s="394">
        <v>2293</v>
      </c>
      <c r="Q283" s="394"/>
      <c r="R283" s="394">
        <v>2795</v>
      </c>
      <c r="S283" s="394"/>
      <c r="T283" s="394">
        <v>2914</v>
      </c>
      <c r="U283" s="394"/>
      <c r="V283" s="394">
        <v>2528</v>
      </c>
      <c r="W283" s="394"/>
      <c r="X283" s="394">
        <v>3041</v>
      </c>
      <c r="Y283" s="394"/>
      <c r="Z283" s="394"/>
      <c r="AA283" s="394"/>
      <c r="AB283" s="394"/>
      <c r="AC283" s="417"/>
      <c r="AD283" s="15"/>
      <c r="AE283" s="511"/>
      <c r="AF283" s="511"/>
      <c r="AG283" s="81"/>
      <c r="AH283" s="81"/>
      <c r="AI283" s="81"/>
      <c r="AJ283" s="81"/>
      <c r="AK283" s="81"/>
      <c r="AL283" s="81"/>
    </row>
    <row r="284" spans="2:38" ht="14.25" x14ac:dyDescent="0.2">
      <c r="B284" s="434" t="s">
        <v>47</v>
      </c>
      <c r="C284" s="435"/>
      <c r="D284" s="435"/>
      <c r="E284" s="435"/>
      <c r="F284" s="133">
        <v>121</v>
      </c>
      <c r="G284" s="133"/>
      <c r="H284" s="133">
        <v>241</v>
      </c>
      <c r="I284" s="133"/>
      <c r="J284" s="133">
        <v>389</v>
      </c>
      <c r="K284" s="133"/>
      <c r="L284" s="133">
        <v>339</v>
      </c>
      <c r="M284" s="133"/>
      <c r="N284" s="133">
        <v>306</v>
      </c>
      <c r="O284" s="133"/>
      <c r="P284" s="133">
        <v>216</v>
      </c>
      <c r="Q284" s="133"/>
      <c r="R284" s="133">
        <v>152</v>
      </c>
      <c r="S284" s="133"/>
      <c r="T284" s="133">
        <v>221</v>
      </c>
      <c r="U284" s="133"/>
      <c r="V284" s="133">
        <v>296</v>
      </c>
      <c r="W284" s="133"/>
      <c r="X284" s="133">
        <v>225</v>
      </c>
      <c r="Y284" s="133"/>
      <c r="Z284" s="133"/>
      <c r="AA284" s="133"/>
      <c r="AB284" s="133"/>
      <c r="AC284" s="421"/>
      <c r="AD284" s="15"/>
      <c r="AE284" s="512"/>
      <c r="AF284" s="513"/>
      <c r="AG284" s="81"/>
      <c r="AH284" s="81"/>
      <c r="AI284" s="81"/>
      <c r="AJ284" s="81"/>
      <c r="AK284" s="81"/>
      <c r="AL284" s="81"/>
    </row>
    <row r="285" spans="2:38" ht="14.25" x14ac:dyDescent="0.2">
      <c r="B285" s="434" t="s">
        <v>48</v>
      </c>
      <c r="C285" s="435"/>
      <c r="D285" s="435"/>
      <c r="E285" s="435"/>
      <c r="F285" s="133">
        <v>2</v>
      </c>
      <c r="G285" s="133"/>
      <c r="H285" s="133">
        <v>0</v>
      </c>
      <c r="I285" s="133"/>
      <c r="J285" s="133">
        <v>0</v>
      </c>
      <c r="K285" s="133"/>
      <c r="L285" s="133">
        <v>0</v>
      </c>
      <c r="M285" s="133"/>
      <c r="N285" s="133">
        <v>0</v>
      </c>
      <c r="O285" s="133"/>
      <c r="P285" s="133">
        <v>0</v>
      </c>
      <c r="Q285" s="133"/>
      <c r="R285" s="133">
        <v>0</v>
      </c>
      <c r="S285" s="133"/>
      <c r="T285" s="133">
        <v>2</v>
      </c>
      <c r="U285" s="133"/>
      <c r="V285" s="133">
        <v>0</v>
      </c>
      <c r="W285" s="133"/>
      <c r="X285" s="133">
        <v>0</v>
      </c>
      <c r="Y285" s="133"/>
      <c r="Z285" s="133"/>
      <c r="AA285" s="133"/>
      <c r="AB285" s="133"/>
      <c r="AC285" s="421"/>
      <c r="AD285" s="15"/>
      <c r="AE285" s="512"/>
      <c r="AF285" s="513"/>
      <c r="AG285" s="81"/>
      <c r="AH285" s="81"/>
      <c r="AI285" s="81"/>
      <c r="AJ285" s="81"/>
      <c r="AK285" s="81"/>
      <c r="AL285" s="81"/>
    </row>
    <row r="286" spans="2:38" ht="14.25" x14ac:dyDescent="0.2">
      <c r="B286" s="434" t="s">
        <v>49</v>
      </c>
      <c r="C286" s="435"/>
      <c r="D286" s="435"/>
      <c r="E286" s="435"/>
      <c r="F286" s="133">
        <v>0</v>
      </c>
      <c r="G286" s="133"/>
      <c r="H286" s="133">
        <v>0</v>
      </c>
      <c r="I286" s="133"/>
      <c r="J286" s="133">
        <v>0</v>
      </c>
      <c r="K286" s="133"/>
      <c r="L286" s="133">
        <v>0</v>
      </c>
      <c r="M286" s="133"/>
      <c r="N286" s="133">
        <v>0</v>
      </c>
      <c r="O286" s="133"/>
      <c r="P286" s="133">
        <v>0</v>
      </c>
      <c r="Q286" s="133"/>
      <c r="R286" s="133">
        <v>0</v>
      </c>
      <c r="S286" s="133"/>
      <c r="T286" s="133">
        <v>0</v>
      </c>
      <c r="U286" s="133"/>
      <c r="V286" s="133">
        <v>0</v>
      </c>
      <c r="W286" s="133"/>
      <c r="X286" s="133">
        <v>0</v>
      </c>
      <c r="Y286" s="133"/>
      <c r="Z286" s="133"/>
      <c r="AA286" s="133"/>
      <c r="AB286" s="133"/>
      <c r="AC286" s="421"/>
      <c r="AD286" s="15"/>
      <c r="AE286" s="512"/>
      <c r="AF286" s="513"/>
      <c r="AG286" s="81"/>
      <c r="AH286" s="81"/>
      <c r="AI286" s="81"/>
      <c r="AJ286" s="81"/>
      <c r="AK286" s="81"/>
      <c r="AL286" s="81"/>
    </row>
    <row r="287" spans="2:38" ht="14.25" x14ac:dyDescent="0.2">
      <c r="B287" s="434" t="s">
        <v>6</v>
      </c>
      <c r="C287" s="435"/>
      <c r="D287" s="435"/>
      <c r="E287" s="435"/>
      <c r="F287" s="133">
        <v>126</v>
      </c>
      <c r="G287" s="133"/>
      <c r="H287" s="133">
        <v>202</v>
      </c>
      <c r="I287" s="133"/>
      <c r="J287" s="133">
        <v>137</v>
      </c>
      <c r="K287" s="133"/>
      <c r="L287" s="133">
        <v>217</v>
      </c>
      <c r="M287" s="133"/>
      <c r="N287" s="133">
        <v>281</v>
      </c>
      <c r="O287" s="133"/>
      <c r="P287" s="133">
        <v>424</v>
      </c>
      <c r="Q287" s="133"/>
      <c r="R287" s="133">
        <v>450</v>
      </c>
      <c r="S287" s="133"/>
      <c r="T287" s="133">
        <v>442</v>
      </c>
      <c r="U287" s="133"/>
      <c r="V287" s="133">
        <v>624</v>
      </c>
      <c r="W287" s="133"/>
      <c r="X287" s="133">
        <v>243</v>
      </c>
      <c r="Y287" s="133"/>
      <c r="Z287" s="133"/>
      <c r="AA287" s="133"/>
      <c r="AB287" s="133"/>
      <c r="AC287" s="421"/>
      <c r="AD287" s="15"/>
      <c r="AE287" s="514"/>
      <c r="AF287" s="513"/>
      <c r="AG287" s="81"/>
      <c r="AH287" s="81"/>
      <c r="AI287" s="81"/>
      <c r="AJ287" s="81"/>
      <c r="AK287" s="81"/>
      <c r="AL287" s="81"/>
    </row>
    <row r="288" spans="2:38" ht="15" thickBot="1" x14ac:dyDescent="0.25">
      <c r="B288" s="442" t="s">
        <v>50</v>
      </c>
      <c r="C288" s="443"/>
      <c r="D288" s="443"/>
      <c r="E288" s="443"/>
      <c r="F288" s="133">
        <v>228</v>
      </c>
      <c r="G288" s="133"/>
      <c r="H288" s="133">
        <v>292</v>
      </c>
      <c r="I288" s="133"/>
      <c r="J288" s="133">
        <v>379</v>
      </c>
      <c r="K288" s="133"/>
      <c r="L288" s="133">
        <v>336</v>
      </c>
      <c r="M288" s="133"/>
      <c r="N288" s="133">
        <v>366</v>
      </c>
      <c r="O288" s="133"/>
      <c r="P288" s="133">
        <v>249</v>
      </c>
      <c r="Q288" s="133"/>
      <c r="R288" s="133">
        <v>488</v>
      </c>
      <c r="S288" s="133"/>
      <c r="T288" s="133">
        <v>297</v>
      </c>
      <c r="U288" s="133"/>
      <c r="V288" s="133">
        <v>250</v>
      </c>
      <c r="W288" s="133"/>
      <c r="X288" s="133">
        <v>274</v>
      </c>
      <c r="Y288" s="133"/>
      <c r="Z288" s="133"/>
      <c r="AA288" s="133"/>
      <c r="AB288" s="133"/>
      <c r="AC288" s="421"/>
      <c r="AD288" s="15"/>
      <c r="AE288" s="514"/>
      <c r="AF288" s="513"/>
      <c r="AG288" s="81"/>
      <c r="AH288" s="81"/>
      <c r="AI288" s="81"/>
      <c r="AJ288" s="81"/>
      <c r="AK288" s="81"/>
      <c r="AL288" s="81"/>
    </row>
    <row r="289" spans="2:38" ht="15" thickBot="1" x14ac:dyDescent="0.25">
      <c r="B289" s="397" t="s">
        <v>41</v>
      </c>
      <c r="C289" s="166"/>
      <c r="D289" s="166"/>
      <c r="E289" s="166"/>
      <c r="F289" s="432">
        <f>SUM(F283:F288)</f>
        <v>2799</v>
      </c>
      <c r="G289" s="433"/>
      <c r="H289" s="399">
        <f>SUM(H283:H288)</f>
        <v>3608</v>
      </c>
      <c r="I289" s="400"/>
      <c r="J289" s="412">
        <f>SUM(J283:J288)</f>
        <v>3186</v>
      </c>
      <c r="K289" s="412"/>
      <c r="L289" s="399">
        <f>SUM(L283:L288)</f>
        <v>4130</v>
      </c>
      <c r="M289" s="400"/>
      <c r="N289" s="412">
        <f>SUM(N283:N288)</f>
        <v>3854</v>
      </c>
      <c r="O289" s="412"/>
      <c r="P289" s="399">
        <f>P283+P284+P285+P286+P287+P288</f>
        <v>3182</v>
      </c>
      <c r="Q289" s="400"/>
      <c r="R289" s="399">
        <f>R283+R284+R285+R286+R287+R288</f>
        <v>3885</v>
      </c>
      <c r="S289" s="400"/>
      <c r="T289" s="399">
        <f>T283+T284+T285+T286+T287+T288</f>
        <v>3876</v>
      </c>
      <c r="U289" s="400"/>
      <c r="V289" s="399">
        <f>V283+V284+V285+V286+V287+V288</f>
        <v>3698</v>
      </c>
      <c r="W289" s="400"/>
      <c r="X289" s="399">
        <f>X283+X284+X285+X286+X287+X288</f>
        <v>3783</v>
      </c>
      <c r="Y289" s="400"/>
      <c r="Z289" s="399">
        <f>Z283+Z284+Z285+Z286+Z287+Z288</f>
        <v>0</v>
      </c>
      <c r="AA289" s="400"/>
      <c r="AB289" s="399">
        <f>AB283+AB284+AB285+AB286+AB287+AB288</f>
        <v>0</v>
      </c>
      <c r="AC289" s="412"/>
      <c r="AD289" s="15"/>
      <c r="AE289" s="514"/>
      <c r="AF289" s="513"/>
      <c r="AG289" s="81"/>
      <c r="AH289" s="81"/>
      <c r="AI289" s="81"/>
      <c r="AJ289" s="81"/>
      <c r="AK289" s="81"/>
      <c r="AL289" s="81"/>
    </row>
    <row r="290" spans="2:38" ht="15" x14ac:dyDescent="0.25">
      <c r="AE290" s="511"/>
      <c r="AF290" s="511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2" spans="2:38" x14ac:dyDescent="0.2">
      <c r="AE292" s="15"/>
      <c r="AF292" s="15"/>
      <c r="AG292" s="15"/>
      <c r="AH292" s="15"/>
      <c r="AI292" s="15"/>
    </row>
    <row r="293" spans="2:38" x14ac:dyDescent="0.2">
      <c r="AE293" s="15"/>
      <c r="AF293" s="15"/>
      <c r="AG293" s="15"/>
      <c r="AH293" s="15"/>
      <c r="AI293" s="15"/>
    </row>
    <row r="294" spans="2:38" x14ac:dyDescent="0.2">
      <c r="AE294" s="15"/>
      <c r="AF294" s="15"/>
      <c r="AG294" s="15"/>
      <c r="AH294" s="15"/>
      <c r="AI294" s="15"/>
    </row>
    <row r="295" spans="2:38" ht="13.5" thickBot="1" x14ac:dyDescent="0.25">
      <c r="AE295" s="15"/>
      <c r="AF295" s="15"/>
      <c r="AG295" s="15"/>
      <c r="AH295" s="15"/>
      <c r="AI295" s="15"/>
    </row>
    <row r="296" spans="2:38" ht="12.75" customHeight="1" x14ac:dyDescent="0.2">
      <c r="B296" s="220" t="s">
        <v>79</v>
      </c>
      <c r="C296" s="221"/>
      <c r="D296" s="221"/>
      <c r="E296" s="221"/>
      <c r="F296" s="221"/>
      <c r="G296" s="222"/>
      <c r="H296" s="3"/>
      <c r="AE296" s="15"/>
      <c r="AF296" s="15"/>
      <c r="AG296" s="15"/>
      <c r="AH296" s="15"/>
      <c r="AI296" s="15"/>
    </row>
    <row r="297" spans="2:38" ht="13.5" thickBot="1" x14ac:dyDescent="0.25">
      <c r="B297" s="223"/>
      <c r="C297" s="224"/>
      <c r="D297" s="224"/>
      <c r="E297" s="224"/>
      <c r="F297" s="224"/>
      <c r="G297" s="225"/>
      <c r="H297" s="3"/>
    </row>
    <row r="298" spans="2:38" ht="13.5" thickBot="1" x14ac:dyDescent="0.25">
      <c r="B298" s="444" t="s">
        <v>45</v>
      </c>
      <c r="C298" s="445"/>
      <c r="D298" s="445"/>
      <c r="E298" s="446"/>
      <c r="F298" s="437" t="s">
        <v>44</v>
      </c>
      <c r="G298" s="438"/>
      <c r="H298" s="3"/>
    </row>
    <row r="299" spans="2:38" x14ac:dyDescent="0.2">
      <c r="B299" s="439" t="s">
        <v>46</v>
      </c>
      <c r="C299" s="440"/>
      <c r="D299" s="440"/>
      <c r="E299" s="441"/>
      <c r="F299" s="430">
        <f t="shared" ref="F299:F304" si="10">(F283+H283+J283+L283+N283+P283+R283+T283+V283+X283+Z283++AB283)</f>
        <v>27186</v>
      </c>
      <c r="G299" s="431"/>
    </row>
    <row r="300" spans="2:38" x14ac:dyDescent="0.2">
      <c r="B300" s="434" t="s">
        <v>47</v>
      </c>
      <c r="C300" s="435"/>
      <c r="D300" s="435"/>
      <c r="E300" s="436"/>
      <c r="F300" s="430">
        <f t="shared" si="10"/>
        <v>2506</v>
      </c>
      <c r="G300" s="431"/>
    </row>
    <row r="301" spans="2:38" x14ac:dyDescent="0.2">
      <c r="B301" s="434" t="s">
        <v>48</v>
      </c>
      <c r="C301" s="435"/>
      <c r="D301" s="435"/>
      <c r="E301" s="436"/>
      <c r="F301" s="430">
        <f t="shared" si="10"/>
        <v>4</v>
      </c>
      <c r="G301" s="431"/>
    </row>
    <row r="302" spans="2:38" x14ac:dyDescent="0.2">
      <c r="B302" s="434" t="s">
        <v>49</v>
      </c>
      <c r="C302" s="435"/>
      <c r="D302" s="435"/>
      <c r="E302" s="436"/>
      <c r="F302" s="430">
        <f t="shared" si="10"/>
        <v>0</v>
      </c>
      <c r="G302" s="431"/>
    </row>
    <row r="303" spans="2:38" x14ac:dyDescent="0.2">
      <c r="B303" s="434" t="s">
        <v>6</v>
      </c>
      <c r="C303" s="435"/>
      <c r="D303" s="435"/>
      <c r="E303" s="436"/>
      <c r="F303" s="430">
        <f t="shared" si="10"/>
        <v>3146</v>
      </c>
      <c r="G303" s="431"/>
    </row>
    <row r="304" spans="2:38" ht="13.5" thickBot="1" x14ac:dyDescent="0.25">
      <c r="B304" s="442" t="s">
        <v>50</v>
      </c>
      <c r="C304" s="443"/>
      <c r="D304" s="443"/>
      <c r="E304" s="447"/>
      <c r="F304" s="430">
        <f t="shared" si="10"/>
        <v>3159</v>
      </c>
      <c r="G304" s="431"/>
    </row>
    <row r="305" spans="2:7" ht="13.5" thickBot="1" x14ac:dyDescent="0.25">
      <c r="B305" s="188" t="s">
        <v>41</v>
      </c>
      <c r="C305" s="189"/>
      <c r="D305" s="189"/>
      <c r="E305" s="190"/>
      <c r="F305" s="397">
        <f>SUM(F299:F304)</f>
        <v>36001</v>
      </c>
      <c r="G305" s="398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3" sqref="I23"/>
    </sheetView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14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5" t="s">
        <v>2</v>
      </c>
      <c r="C16" s="426"/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6"/>
      <c r="T16" s="426"/>
      <c r="U16" s="427"/>
      <c r="V16" s="353" t="s">
        <v>56</v>
      </c>
      <c r="W16" s="341"/>
      <c r="X16" s="341"/>
      <c r="Y16" s="341"/>
      <c r="Z16" s="341"/>
      <c r="AA16" s="341"/>
      <c r="AB16" s="341"/>
      <c r="AC16" s="342"/>
    </row>
    <row r="17" spans="2:29" x14ac:dyDescent="0.2">
      <c r="B17" s="428" t="s">
        <v>86</v>
      </c>
      <c r="C17" s="358"/>
      <c r="D17" s="358"/>
      <c r="E17" s="358"/>
      <c r="F17" s="358"/>
      <c r="G17" s="358"/>
      <c r="H17" s="358"/>
      <c r="I17" s="358"/>
      <c r="J17" s="358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429"/>
      <c r="V17" s="357">
        <v>42683</v>
      </c>
      <c r="W17" s="358"/>
      <c r="X17" s="358"/>
      <c r="Y17" s="358"/>
      <c r="Z17" s="358"/>
      <c r="AA17" s="358"/>
      <c r="AB17" s="358"/>
      <c r="AC17" s="359"/>
    </row>
    <row r="18" spans="2:29" x14ac:dyDescent="0.2">
      <c r="B18" s="288" t="s">
        <v>4</v>
      </c>
      <c r="C18" s="289"/>
      <c r="D18" s="289"/>
      <c r="E18" s="289"/>
      <c r="F18" s="331"/>
      <c r="G18" s="289" t="s">
        <v>4</v>
      </c>
      <c r="H18" s="289"/>
      <c r="I18" s="289"/>
      <c r="J18" s="289"/>
      <c r="K18" s="289"/>
      <c r="L18" s="289"/>
      <c r="M18" s="328" t="s">
        <v>3</v>
      </c>
      <c r="N18" s="289"/>
      <c r="O18" s="289"/>
      <c r="P18" s="289"/>
      <c r="Q18" s="289"/>
      <c r="R18" s="331"/>
      <c r="S18" s="289" t="s">
        <v>55</v>
      </c>
      <c r="T18" s="289"/>
      <c r="U18" s="289"/>
      <c r="V18" s="289"/>
      <c r="W18" s="289"/>
      <c r="X18" s="289"/>
      <c r="Y18" s="289"/>
      <c r="Z18" s="289"/>
      <c r="AA18" s="289"/>
      <c r="AB18" s="289"/>
      <c r="AC18" s="347"/>
    </row>
    <row r="19" spans="2:29" x14ac:dyDescent="0.2">
      <c r="B19" s="247" t="s">
        <v>89</v>
      </c>
      <c r="C19" s="248"/>
      <c r="D19" s="248"/>
      <c r="E19" s="248"/>
      <c r="F19" s="249"/>
      <c r="G19" s="274" t="s">
        <v>89</v>
      </c>
      <c r="H19" s="248"/>
      <c r="I19" s="248"/>
      <c r="J19" s="248"/>
      <c r="K19" s="248"/>
      <c r="L19" s="249"/>
      <c r="M19" s="332" t="s">
        <v>88</v>
      </c>
      <c r="N19" s="333"/>
      <c r="O19" s="333"/>
      <c r="P19" s="333"/>
      <c r="Q19" s="333"/>
      <c r="R19" s="334"/>
      <c r="S19" s="354" t="s">
        <v>87</v>
      </c>
      <c r="T19" s="355"/>
      <c r="U19" s="355"/>
      <c r="V19" s="355"/>
      <c r="W19" s="355"/>
      <c r="X19" s="355"/>
      <c r="Y19" s="355"/>
      <c r="Z19" s="355"/>
      <c r="AA19" s="355"/>
      <c r="AB19" s="355"/>
      <c r="AC19" s="356"/>
    </row>
    <row r="20" spans="2:29" x14ac:dyDescent="0.2">
      <c r="B20" s="288" t="s">
        <v>5</v>
      </c>
      <c r="C20" s="289"/>
      <c r="D20" s="289"/>
      <c r="E20" s="289"/>
      <c r="F20" s="9"/>
      <c r="G20" s="9"/>
      <c r="H20" s="9"/>
      <c r="I20" s="9"/>
      <c r="J20" s="9"/>
      <c r="K20" s="9"/>
      <c r="L20" s="10"/>
      <c r="M20" s="338" t="s">
        <v>6</v>
      </c>
      <c r="N20" s="339"/>
      <c r="O20" s="339"/>
      <c r="P20" s="339"/>
      <c r="Q20" s="339"/>
      <c r="R20" s="339"/>
      <c r="S20" s="289"/>
      <c r="T20" s="289"/>
      <c r="U20" s="289"/>
      <c r="V20" s="328" t="s">
        <v>28</v>
      </c>
      <c r="W20" s="289"/>
      <c r="X20" s="289"/>
      <c r="Y20" s="289"/>
      <c r="Z20" s="289"/>
      <c r="AA20" s="289"/>
      <c r="AB20" s="289"/>
      <c r="AC20" s="347"/>
    </row>
    <row r="21" spans="2:29" x14ac:dyDescent="0.2">
      <c r="B21" s="285" t="s">
        <v>140</v>
      </c>
      <c r="C21" s="286"/>
      <c r="D21" s="286"/>
      <c r="E21" s="286"/>
      <c r="F21" s="286"/>
      <c r="G21" s="286"/>
      <c r="H21" s="286"/>
      <c r="I21" s="286"/>
      <c r="J21" s="286"/>
      <c r="K21" s="286"/>
      <c r="L21" s="287"/>
      <c r="M21" s="351" t="s">
        <v>141</v>
      </c>
      <c r="N21" s="352"/>
      <c r="O21" s="352"/>
      <c r="P21" s="352"/>
      <c r="Q21" s="352"/>
      <c r="R21" s="352"/>
      <c r="S21" s="352"/>
      <c r="T21" s="352"/>
      <c r="U21" s="352"/>
      <c r="V21" s="348" t="s">
        <v>142</v>
      </c>
      <c r="W21" s="349"/>
      <c r="X21" s="349"/>
      <c r="Y21" s="349"/>
      <c r="Z21" s="349"/>
      <c r="AA21" s="349"/>
      <c r="AB21" s="349"/>
      <c r="AC21" s="350"/>
    </row>
    <row r="22" spans="2:29" x14ac:dyDescent="0.2">
      <c r="B22" s="288" t="s">
        <v>20</v>
      </c>
      <c r="C22" s="289"/>
      <c r="D22" s="289"/>
      <c r="E22" s="289"/>
      <c r="F22" s="289"/>
      <c r="G22" s="289"/>
      <c r="H22" s="289"/>
      <c r="I22" s="289"/>
      <c r="J22" s="289"/>
      <c r="K22" s="289"/>
      <c r="L22" s="289"/>
      <c r="M22" s="328" t="s">
        <v>6</v>
      </c>
      <c r="N22" s="289"/>
      <c r="O22" s="289"/>
      <c r="P22" s="289"/>
      <c r="Q22" s="289"/>
      <c r="R22" s="289"/>
      <c r="S22" s="289"/>
      <c r="T22" s="289"/>
      <c r="U22" s="289"/>
      <c r="V22" s="384" t="s">
        <v>28</v>
      </c>
      <c r="W22" s="343"/>
      <c r="X22" s="343"/>
      <c r="Y22" s="343"/>
      <c r="Z22" s="343"/>
      <c r="AA22" s="343"/>
      <c r="AB22" s="343"/>
      <c r="AC22" s="344"/>
    </row>
    <row r="23" spans="2:29" ht="13.5" thickBot="1" x14ac:dyDescent="0.25">
      <c r="B23" s="247" t="s">
        <v>90</v>
      </c>
      <c r="C23" s="248"/>
      <c r="D23" s="248"/>
      <c r="E23" s="248"/>
      <c r="F23" s="248"/>
      <c r="G23" s="248"/>
      <c r="H23" s="248"/>
      <c r="I23" s="248"/>
      <c r="J23" s="248"/>
      <c r="K23" s="248"/>
      <c r="L23" s="249"/>
      <c r="M23" s="377" t="s">
        <v>91</v>
      </c>
      <c r="N23" s="378"/>
      <c r="O23" s="378"/>
      <c r="P23" s="378"/>
      <c r="Q23" s="378"/>
      <c r="R23" s="378"/>
      <c r="S23" s="378"/>
      <c r="T23" s="378"/>
      <c r="U23" s="378"/>
      <c r="V23" s="385" t="s">
        <v>92</v>
      </c>
      <c r="W23" s="386"/>
      <c r="X23" s="386"/>
      <c r="Y23" s="386"/>
      <c r="Z23" s="386"/>
      <c r="AA23" s="386"/>
      <c r="AB23" s="386"/>
      <c r="AC23" s="387"/>
    </row>
    <row r="24" spans="2:29" x14ac:dyDescent="0.2">
      <c r="B24" s="288" t="s">
        <v>27</v>
      </c>
      <c r="C24" s="289"/>
      <c r="D24" s="289"/>
      <c r="E24" s="289"/>
      <c r="F24" s="289"/>
      <c r="G24" s="289"/>
      <c r="H24" s="289"/>
      <c r="I24" s="289"/>
      <c r="J24" s="289"/>
      <c r="K24" s="289"/>
      <c r="L24" s="289"/>
      <c r="M24" s="340" t="s">
        <v>6</v>
      </c>
      <c r="N24" s="341"/>
      <c r="O24" s="341"/>
      <c r="P24" s="341"/>
      <c r="Q24" s="341"/>
      <c r="R24" s="341"/>
      <c r="S24" s="341"/>
      <c r="T24" s="341"/>
      <c r="U24" s="342"/>
      <c r="V24" s="343" t="s">
        <v>28</v>
      </c>
      <c r="W24" s="343"/>
      <c r="X24" s="343"/>
      <c r="Y24" s="343"/>
      <c r="Z24" s="343"/>
      <c r="AA24" s="343"/>
      <c r="AB24" s="343"/>
      <c r="AC24" s="344"/>
    </row>
    <row r="25" spans="2:29" ht="13.5" thickBot="1" x14ac:dyDescent="0.25">
      <c r="B25" s="283" t="s">
        <v>93</v>
      </c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379" t="s">
        <v>96</v>
      </c>
      <c r="N25" s="380"/>
      <c r="O25" s="380"/>
      <c r="P25" s="380"/>
      <c r="Q25" s="380"/>
      <c r="R25" s="380"/>
      <c r="S25" s="380"/>
      <c r="T25" s="380"/>
      <c r="U25" s="381"/>
      <c r="V25" s="345" t="s">
        <v>95</v>
      </c>
      <c r="W25" s="345"/>
      <c r="X25" s="345"/>
      <c r="Y25" s="345"/>
      <c r="Z25" s="345"/>
      <c r="AA25" s="345"/>
      <c r="AB25" s="345"/>
      <c r="AC25" s="346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5" t="s">
        <v>7</v>
      </c>
      <c r="C32" s="336"/>
      <c r="D32" s="336"/>
      <c r="E32" s="336"/>
      <c r="F32" s="336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49" t="s">
        <v>42</v>
      </c>
      <c r="C33" s="150"/>
      <c r="D33" s="150"/>
      <c r="E33" s="151"/>
      <c r="F33" s="138" t="s">
        <v>14</v>
      </c>
      <c r="G33" s="139"/>
      <c r="H33" s="140"/>
      <c r="I33" s="138" t="s">
        <v>15</v>
      </c>
      <c r="J33" s="139"/>
      <c r="K33" s="140"/>
      <c r="L33" s="138" t="s">
        <v>16</v>
      </c>
      <c r="M33" s="139"/>
      <c r="N33" s="140"/>
      <c r="O33" s="138" t="s">
        <v>17</v>
      </c>
      <c r="P33" s="139"/>
      <c r="Q33" s="140"/>
      <c r="R33" s="138" t="s">
        <v>18</v>
      </c>
      <c r="S33" s="139"/>
      <c r="T33" s="140"/>
      <c r="U33" s="138" t="s">
        <v>19</v>
      </c>
      <c r="V33" s="139"/>
      <c r="W33" s="140"/>
      <c r="X33" s="141"/>
      <c r="Y33" s="141"/>
      <c r="Z33" s="141"/>
      <c r="AA33" s="15"/>
      <c r="AB33" s="15"/>
      <c r="AC33" s="17"/>
    </row>
    <row r="34" spans="2:29" ht="13.5" thickBot="1" x14ac:dyDescent="0.25">
      <c r="B34" s="152"/>
      <c r="C34" s="153"/>
      <c r="D34" s="153"/>
      <c r="E34" s="1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2" t="s">
        <v>33</v>
      </c>
      <c r="C35" s="143"/>
      <c r="D35" s="14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4" t="s">
        <v>34</v>
      </c>
      <c r="C36" s="145"/>
      <c r="D36" s="145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5" t="s">
        <v>35</v>
      </c>
      <c r="C37" s="156"/>
      <c r="D37" s="156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6">
        <f>H35+H36+H37</f>
        <v>112</v>
      </c>
      <c r="G38" s="147"/>
      <c r="H38" s="148"/>
      <c r="I38" s="146">
        <f>K35+K36+K37</f>
        <v>112</v>
      </c>
      <c r="J38" s="147"/>
      <c r="K38" s="148"/>
      <c r="L38" s="135">
        <f>N35+N36+N37</f>
        <v>112</v>
      </c>
      <c r="M38" s="136"/>
      <c r="N38" s="137"/>
      <c r="O38" s="135">
        <f>Q35+Q36+Q37</f>
        <v>112</v>
      </c>
      <c r="P38" s="136"/>
      <c r="Q38" s="137"/>
      <c r="R38" s="135">
        <f>T35+T36+T37</f>
        <v>112</v>
      </c>
      <c r="S38" s="136"/>
      <c r="T38" s="137"/>
      <c r="U38" s="135">
        <f>W35+W36+W37</f>
        <v>112</v>
      </c>
      <c r="V38" s="136"/>
      <c r="W38" s="137"/>
      <c r="X38" s="337"/>
      <c r="Y38" s="337"/>
      <c r="Z38" s="337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1"/>
      <c r="G40" s="141"/>
      <c r="H40" s="141"/>
      <c r="I40" s="141"/>
      <c r="J40" s="141"/>
      <c r="K40" s="141"/>
      <c r="L40" s="141"/>
      <c r="M40" s="141"/>
      <c r="N40" s="141"/>
      <c r="O40" s="86"/>
      <c r="P40" s="86"/>
      <c r="Q40" s="86"/>
      <c r="R40" s="86"/>
      <c r="S40" s="86"/>
      <c r="T40" s="86"/>
      <c r="U40" s="141"/>
      <c r="V40" s="141"/>
      <c r="W40" s="141"/>
      <c r="X40" s="141"/>
      <c r="Y40" s="141"/>
      <c r="Z40" s="141"/>
      <c r="AA40" s="30"/>
      <c r="AB40" s="30"/>
      <c r="AC40" s="80"/>
    </row>
    <row r="41" spans="2:29" ht="13.5" customHeight="1" thickBot="1" x14ac:dyDescent="0.25">
      <c r="B41" s="149" t="s">
        <v>42</v>
      </c>
      <c r="C41" s="150"/>
      <c r="D41" s="150"/>
      <c r="E41" s="151"/>
      <c r="F41" s="138" t="s">
        <v>21</v>
      </c>
      <c r="G41" s="139"/>
      <c r="H41" s="140"/>
      <c r="I41" s="138" t="s">
        <v>22</v>
      </c>
      <c r="J41" s="139"/>
      <c r="K41" s="140"/>
      <c r="L41" s="138" t="s">
        <v>38</v>
      </c>
      <c r="M41" s="139"/>
      <c r="N41" s="140"/>
      <c r="O41" s="138" t="s">
        <v>24</v>
      </c>
      <c r="P41" s="139"/>
      <c r="Q41" s="140"/>
      <c r="R41" s="138" t="s">
        <v>39</v>
      </c>
      <c r="S41" s="139"/>
      <c r="T41" s="140"/>
      <c r="U41" s="138" t="s">
        <v>40</v>
      </c>
      <c r="V41" s="139"/>
      <c r="W41" s="140"/>
      <c r="X41" s="141"/>
      <c r="Y41" s="141"/>
      <c r="Z41" s="141"/>
      <c r="AA41" s="15"/>
      <c r="AB41" s="15"/>
      <c r="AC41" s="17"/>
    </row>
    <row r="42" spans="2:29" ht="13.5" thickBot="1" x14ac:dyDescent="0.25">
      <c r="B42" s="152"/>
      <c r="C42" s="153"/>
      <c r="D42" s="153"/>
      <c r="E42" s="1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2" t="s">
        <v>33</v>
      </c>
      <c r="C43" s="143"/>
      <c r="D43" s="14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4" t="s">
        <v>34</v>
      </c>
      <c r="C44" s="145"/>
      <c r="D44" s="145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5" t="s">
        <v>35</v>
      </c>
      <c r="C45" s="156"/>
      <c r="D45" s="156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6">
        <f>H43+H44+H45</f>
        <v>112</v>
      </c>
      <c r="G46" s="147"/>
      <c r="H46" s="148"/>
      <c r="I46" s="146">
        <f>K43+K44+K45</f>
        <v>112</v>
      </c>
      <c r="J46" s="147"/>
      <c r="K46" s="148"/>
      <c r="L46" s="135">
        <f>N43+N44+N45</f>
        <v>112</v>
      </c>
      <c r="M46" s="136"/>
      <c r="N46" s="137"/>
      <c r="O46" s="135">
        <f>Q43+Q44+Q45</f>
        <v>144</v>
      </c>
      <c r="P46" s="136"/>
      <c r="Q46" s="137"/>
      <c r="R46" s="135">
        <f>T43+T44+T45</f>
        <v>0</v>
      </c>
      <c r="S46" s="136"/>
      <c r="T46" s="137"/>
      <c r="U46" s="135">
        <f>W43+W44+W45</f>
        <v>0</v>
      </c>
      <c r="V46" s="136"/>
      <c r="W46" s="137"/>
      <c r="X46" s="337"/>
      <c r="Y46" s="337"/>
      <c r="Z46" s="337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3" t="s">
        <v>29</v>
      </c>
      <c r="C48" s="254"/>
      <c r="D48" s="262" t="s">
        <v>8</v>
      </c>
      <c r="E48" s="263"/>
      <c r="F48" s="263"/>
      <c r="G48" s="264"/>
      <c r="H48" s="257" t="s">
        <v>9</v>
      </c>
      <c r="I48" s="258"/>
      <c r="J48" s="262" t="s">
        <v>11</v>
      </c>
      <c r="K48" s="263"/>
      <c r="L48" s="263"/>
      <c r="M48" s="263"/>
      <c r="N48" s="263"/>
      <c r="O48" s="263"/>
      <c r="P48" s="263"/>
      <c r="Q48" s="264"/>
      <c r="R48" s="382" t="s">
        <v>12</v>
      </c>
      <c r="S48" s="383"/>
      <c r="T48" s="253" t="s">
        <v>13</v>
      </c>
      <c r="U48" s="263"/>
      <c r="V48" s="263"/>
      <c r="W48" s="263"/>
      <c r="X48" s="254"/>
      <c r="Y48" s="253" t="s">
        <v>6</v>
      </c>
      <c r="Z48" s="263"/>
      <c r="AA48" s="263"/>
      <c r="AB48" s="263"/>
      <c r="AC48" s="254"/>
    </row>
    <row r="49" spans="2:29" ht="13.5" thickBot="1" x14ac:dyDescent="0.25">
      <c r="B49" s="255"/>
      <c r="C49" s="256"/>
      <c r="D49" s="265"/>
      <c r="E49" s="266"/>
      <c r="F49" s="266"/>
      <c r="G49" s="267"/>
      <c r="H49" s="100" t="s">
        <v>32</v>
      </c>
      <c r="I49" s="101" t="s">
        <v>10</v>
      </c>
      <c r="J49" s="265"/>
      <c r="K49" s="266"/>
      <c r="L49" s="266"/>
      <c r="M49" s="266"/>
      <c r="N49" s="266"/>
      <c r="O49" s="266"/>
      <c r="P49" s="266"/>
      <c r="Q49" s="267"/>
      <c r="R49" s="101" t="s">
        <v>1</v>
      </c>
      <c r="S49" s="101" t="s">
        <v>0</v>
      </c>
      <c r="T49" s="255"/>
      <c r="U49" s="266"/>
      <c r="V49" s="266"/>
      <c r="W49" s="266"/>
      <c r="X49" s="256"/>
      <c r="Y49" s="255"/>
      <c r="Z49" s="266"/>
      <c r="AA49" s="266"/>
      <c r="AB49" s="266"/>
      <c r="AC49" s="256"/>
    </row>
    <row r="50" spans="2:29" x14ac:dyDescent="0.2">
      <c r="B50" s="272" t="s">
        <v>43</v>
      </c>
      <c r="C50" s="273"/>
      <c r="D50" s="259" t="s">
        <v>97</v>
      </c>
      <c r="E50" s="260"/>
      <c r="F50" s="260"/>
      <c r="G50" s="261"/>
      <c r="H50" s="87" t="s">
        <v>98</v>
      </c>
      <c r="I50" s="33"/>
      <c r="J50" s="389" t="s">
        <v>99</v>
      </c>
      <c r="K50" s="390"/>
      <c r="L50" s="390"/>
      <c r="M50" s="390"/>
      <c r="N50" s="390"/>
      <c r="O50" s="390"/>
      <c r="P50" s="390"/>
      <c r="Q50" s="391"/>
      <c r="R50" s="32"/>
      <c r="S50" s="34"/>
      <c r="T50" s="325" t="s">
        <v>100</v>
      </c>
      <c r="U50" s="326"/>
      <c r="V50" s="326"/>
      <c r="W50" s="326"/>
      <c r="X50" s="327"/>
      <c r="Y50" s="329" t="s">
        <v>94</v>
      </c>
      <c r="Z50" s="329"/>
      <c r="AA50" s="329"/>
      <c r="AB50" s="329"/>
      <c r="AC50" s="330"/>
    </row>
    <row r="51" spans="2:29" x14ac:dyDescent="0.2">
      <c r="B51" s="270" t="s">
        <v>30</v>
      </c>
      <c r="C51" s="271"/>
      <c r="D51" s="277" t="s">
        <v>97</v>
      </c>
      <c r="E51" s="278"/>
      <c r="F51" s="278"/>
      <c r="G51" s="279"/>
      <c r="H51" s="88" t="s">
        <v>98</v>
      </c>
      <c r="I51" s="35"/>
      <c r="J51" s="291" t="s">
        <v>99</v>
      </c>
      <c r="K51" s="292"/>
      <c r="L51" s="292"/>
      <c r="M51" s="292"/>
      <c r="N51" s="292"/>
      <c r="O51" s="292"/>
      <c r="P51" s="292"/>
      <c r="Q51" s="293"/>
      <c r="R51" s="105"/>
      <c r="S51" s="74"/>
      <c r="T51" s="319" t="s">
        <v>100</v>
      </c>
      <c r="U51" s="281"/>
      <c r="V51" s="281"/>
      <c r="W51" s="281"/>
      <c r="X51" s="282"/>
      <c r="Y51" s="320" t="s">
        <v>94</v>
      </c>
      <c r="Z51" s="320"/>
      <c r="AA51" s="320"/>
      <c r="AB51" s="320"/>
      <c r="AC51" s="321"/>
    </row>
    <row r="52" spans="2:29" x14ac:dyDescent="0.2">
      <c r="B52" s="315" t="s">
        <v>31</v>
      </c>
      <c r="C52" s="276"/>
      <c r="D52" s="316" t="s">
        <v>101</v>
      </c>
      <c r="E52" s="317"/>
      <c r="F52" s="317"/>
      <c r="G52" s="318"/>
      <c r="H52" s="89" t="s">
        <v>98</v>
      </c>
      <c r="I52" s="37"/>
      <c r="J52" s="368" t="s">
        <v>143</v>
      </c>
      <c r="K52" s="369"/>
      <c r="L52" s="369"/>
      <c r="M52" s="369"/>
      <c r="N52" s="369"/>
      <c r="O52" s="369"/>
      <c r="P52" s="369"/>
      <c r="Q52" s="370"/>
      <c r="R52" s="36"/>
      <c r="S52" s="38"/>
      <c r="T52" s="361" t="s">
        <v>148</v>
      </c>
      <c r="U52" s="362"/>
      <c r="V52" s="362"/>
      <c r="W52" s="362"/>
      <c r="X52" s="363"/>
      <c r="Y52" s="388" t="s">
        <v>146</v>
      </c>
      <c r="Z52" s="329"/>
      <c r="AA52" s="329"/>
      <c r="AB52" s="329"/>
      <c r="AC52" s="330"/>
    </row>
    <row r="53" spans="2:29" x14ac:dyDescent="0.2">
      <c r="B53" s="270" t="s">
        <v>31</v>
      </c>
      <c r="C53" s="271"/>
      <c r="D53" s="277" t="s">
        <v>101</v>
      </c>
      <c r="E53" s="278"/>
      <c r="F53" s="278"/>
      <c r="G53" s="279"/>
      <c r="H53" s="88"/>
      <c r="I53" s="35" t="s">
        <v>98</v>
      </c>
      <c r="J53" s="294" t="s">
        <v>102</v>
      </c>
      <c r="K53" s="295"/>
      <c r="L53" s="295"/>
      <c r="M53" s="295"/>
      <c r="N53" s="295"/>
      <c r="O53" s="295"/>
      <c r="P53" s="295"/>
      <c r="Q53" s="296"/>
      <c r="R53" s="105"/>
      <c r="S53" s="74"/>
      <c r="T53" s="319" t="s">
        <v>149</v>
      </c>
      <c r="U53" s="281"/>
      <c r="V53" s="281"/>
      <c r="W53" s="281"/>
      <c r="X53" s="282"/>
      <c r="Y53" s="360" t="s">
        <v>147</v>
      </c>
      <c r="Z53" s="320"/>
      <c r="AA53" s="320"/>
      <c r="AB53" s="320"/>
      <c r="AC53" s="321"/>
    </row>
    <row r="54" spans="2:29" x14ac:dyDescent="0.2">
      <c r="B54" s="275" t="s">
        <v>31</v>
      </c>
      <c r="C54" s="276"/>
      <c r="D54" s="277" t="s">
        <v>101</v>
      </c>
      <c r="E54" s="278"/>
      <c r="F54" s="278"/>
      <c r="G54" s="279"/>
      <c r="H54" s="89" t="s">
        <v>98</v>
      </c>
      <c r="I54" s="37"/>
      <c r="J54" s="374" t="s">
        <v>144</v>
      </c>
      <c r="K54" s="375"/>
      <c r="L54" s="375"/>
      <c r="M54" s="375"/>
      <c r="N54" s="375"/>
      <c r="O54" s="375"/>
      <c r="P54" s="375"/>
      <c r="Q54" s="376"/>
      <c r="R54" s="39"/>
      <c r="S54" s="40"/>
      <c r="T54" s="365" t="s">
        <v>150</v>
      </c>
      <c r="U54" s="366"/>
      <c r="V54" s="366"/>
      <c r="W54" s="366"/>
      <c r="X54" s="367"/>
      <c r="Y54" s="371" t="s">
        <v>145</v>
      </c>
      <c r="Z54" s="372"/>
      <c r="AA54" s="372"/>
      <c r="AB54" s="372"/>
      <c r="AC54" s="373"/>
    </row>
    <row r="55" spans="2:29" x14ac:dyDescent="0.2">
      <c r="B55" s="270" t="s">
        <v>31</v>
      </c>
      <c r="C55" s="271"/>
      <c r="D55" s="280"/>
      <c r="E55" s="281"/>
      <c r="F55" s="281"/>
      <c r="G55" s="282"/>
      <c r="H55" s="105"/>
      <c r="I55" s="35"/>
      <c r="J55" s="294"/>
      <c r="K55" s="295"/>
      <c r="L55" s="295"/>
      <c r="M55" s="295"/>
      <c r="N55" s="295"/>
      <c r="O55" s="295"/>
      <c r="P55" s="295"/>
      <c r="Q55" s="296"/>
      <c r="R55" s="41"/>
      <c r="S55" s="42"/>
      <c r="T55" s="460"/>
      <c r="U55" s="461"/>
      <c r="V55" s="461"/>
      <c r="W55" s="461"/>
      <c r="X55" s="462"/>
      <c r="Y55" s="323"/>
      <c r="Z55" s="323"/>
      <c r="AA55" s="323"/>
      <c r="AB55" s="323"/>
      <c r="AC55" s="324"/>
    </row>
    <row r="56" spans="2:29" ht="13.5" thickBot="1" x14ac:dyDescent="0.25">
      <c r="B56" s="268"/>
      <c r="C56" s="269"/>
      <c r="D56" s="250"/>
      <c r="E56" s="251"/>
      <c r="F56" s="251"/>
      <c r="G56" s="252"/>
      <c r="H56" s="104"/>
      <c r="I56" s="71"/>
      <c r="J56" s="297"/>
      <c r="K56" s="298"/>
      <c r="L56" s="298"/>
      <c r="M56" s="298"/>
      <c r="N56" s="298"/>
      <c r="O56" s="298"/>
      <c r="P56" s="298"/>
      <c r="Q56" s="299"/>
      <c r="R56" s="72"/>
      <c r="S56" s="73"/>
      <c r="T56" s="364"/>
      <c r="U56" s="251"/>
      <c r="V56" s="251"/>
      <c r="W56" s="251"/>
      <c r="X56" s="252"/>
      <c r="Y56" s="313"/>
      <c r="Z56" s="313"/>
      <c r="AA56" s="313"/>
      <c r="AB56" s="313"/>
      <c r="AC56" s="314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4" t="s">
        <v>51</v>
      </c>
      <c r="C64" s="245"/>
      <c r="D64" s="245"/>
      <c r="E64" s="24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4" t="s">
        <v>0</v>
      </c>
      <c r="C65" s="235"/>
      <c r="D65" s="235" t="s">
        <v>57</v>
      </c>
      <c r="E65" s="236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6" t="s">
        <v>14</v>
      </c>
      <c r="C66" s="217"/>
      <c r="D66" s="133">
        <v>3</v>
      </c>
      <c r="E66" s="24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6" t="s">
        <v>15</v>
      </c>
      <c r="C67" s="217"/>
      <c r="D67" s="133">
        <v>2</v>
      </c>
      <c r="E67" s="24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6" t="s">
        <v>16</v>
      </c>
      <c r="C68" s="217"/>
      <c r="D68" s="133">
        <v>10</v>
      </c>
      <c r="E68" s="24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6" t="s">
        <v>17</v>
      </c>
      <c r="C69" s="217"/>
      <c r="D69" s="133">
        <v>1</v>
      </c>
      <c r="E69" s="24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6" t="s">
        <v>18</v>
      </c>
      <c r="C70" s="217"/>
      <c r="D70" s="133">
        <v>1</v>
      </c>
      <c r="E70" s="24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8" t="s">
        <v>19</v>
      </c>
      <c r="C71" s="219"/>
      <c r="D71" s="133">
        <v>9</v>
      </c>
      <c r="E71" s="24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8" t="s">
        <v>21</v>
      </c>
      <c r="C72" s="219"/>
      <c r="D72" s="133">
        <v>4</v>
      </c>
      <c r="E72" s="24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8" t="s">
        <v>22</v>
      </c>
      <c r="C73" s="219"/>
      <c r="D73" s="133">
        <v>3</v>
      </c>
      <c r="E73" s="24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8" t="s">
        <v>38</v>
      </c>
      <c r="C74" s="219"/>
      <c r="D74" s="133">
        <v>2</v>
      </c>
      <c r="E74" s="24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6" t="s">
        <v>24</v>
      </c>
      <c r="C75" s="217"/>
      <c r="D75" s="133">
        <v>2</v>
      </c>
      <c r="E75" s="24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8" t="s">
        <v>39</v>
      </c>
      <c r="C76" s="219"/>
      <c r="D76" s="133">
        <v>2</v>
      </c>
      <c r="E76" s="24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1" t="s">
        <v>40</v>
      </c>
      <c r="C77" s="212"/>
      <c r="D77" s="213">
        <v>15</v>
      </c>
      <c r="E77" s="29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4" t="s">
        <v>52</v>
      </c>
      <c r="C80" s="245"/>
      <c r="D80" s="245"/>
      <c r="E80" s="24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4" t="s">
        <v>0</v>
      </c>
      <c r="C81" s="235"/>
      <c r="D81" s="235" t="s">
        <v>44</v>
      </c>
      <c r="E81" s="236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16" t="s">
        <v>14</v>
      </c>
      <c r="C82" s="217"/>
      <c r="D82" s="133">
        <v>2787</v>
      </c>
      <c r="E82" s="24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16" t="s">
        <v>15</v>
      </c>
      <c r="C83" s="217"/>
      <c r="D83" s="133">
        <v>4264</v>
      </c>
      <c r="E83" s="24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16" t="s">
        <v>16</v>
      </c>
      <c r="C84" s="217"/>
      <c r="D84" s="133">
        <v>3398</v>
      </c>
      <c r="E84" s="24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16" t="s">
        <v>17</v>
      </c>
      <c r="C85" s="217"/>
      <c r="D85" s="133">
        <v>4179</v>
      </c>
      <c r="E85" s="24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16" t="s">
        <v>18</v>
      </c>
      <c r="C86" s="217"/>
      <c r="D86" s="133">
        <v>3796</v>
      </c>
      <c r="E86" s="24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18" t="s">
        <v>19</v>
      </c>
      <c r="C87" s="219"/>
      <c r="D87" s="133">
        <v>3722</v>
      </c>
      <c r="E87" s="24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18" t="s">
        <v>21</v>
      </c>
      <c r="C88" s="219"/>
      <c r="D88" s="133">
        <v>3547</v>
      </c>
      <c r="E88" s="24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18" t="s">
        <v>22</v>
      </c>
      <c r="C89" s="219"/>
      <c r="D89" s="133">
        <v>4078</v>
      </c>
      <c r="E89" s="24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18" t="s">
        <v>38</v>
      </c>
      <c r="C90" s="219"/>
      <c r="D90" s="133">
        <v>3700</v>
      </c>
      <c r="E90" s="24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16" t="s">
        <v>24</v>
      </c>
      <c r="C91" s="217"/>
      <c r="D91" s="133">
        <v>3897</v>
      </c>
      <c r="E91" s="24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18" t="s">
        <v>39</v>
      </c>
      <c r="C92" s="219"/>
      <c r="D92" s="133">
        <v>4053</v>
      </c>
      <c r="E92" s="24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1" t="s">
        <v>40</v>
      </c>
      <c r="C93" s="212"/>
      <c r="D93" s="213">
        <v>2735</v>
      </c>
      <c r="E93" s="29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4" t="s">
        <v>41</v>
      </c>
      <c r="C94" s="305"/>
      <c r="D94" s="306">
        <f>SUM(D82:D93)</f>
        <v>44156</v>
      </c>
      <c r="E94" s="30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1" t="s">
        <v>67</v>
      </c>
      <c r="C96" s="302"/>
      <c r="D96" s="303"/>
      <c r="E96" s="310">
        <f>D94/1</f>
        <v>44156</v>
      </c>
      <c r="F96" s="31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1" t="s">
        <v>66</v>
      </c>
      <c r="C97" s="302"/>
      <c r="D97" s="303"/>
      <c r="E97" s="308">
        <f>E96/30</f>
        <v>1471.8666666666666</v>
      </c>
      <c r="F97" s="30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7" t="s">
        <v>53</v>
      </c>
      <c r="C99" s="238"/>
      <c r="D99" s="238"/>
      <c r="E99" s="23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0"/>
      <c r="C100" s="241"/>
      <c r="D100" s="241"/>
      <c r="E100" s="24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4" t="s">
        <v>0</v>
      </c>
      <c r="C101" s="235"/>
      <c r="D101" s="235" t="s">
        <v>44</v>
      </c>
      <c r="E101" s="236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6" t="s">
        <v>14</v>
      </c>
      <c r="C102" s="217"/>
      <c r="D102" s="132">
        <v>0.99950000000000006</v>
      </c>
      <c r="E102" s="300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6" t="s">
        <v>15</v>
      </c>
      <c r="C103" s="217"/>
      <c r="D103" s="132">
        <v>0.99970000000000003</v>
      </c>
      <c r="E103" s="300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6" t="s">
        <v>16</v>
      </c>
      <c r="C104" s="217"/>
      <c r="D104" s="132">
        <v>0.99890000000000001</v>
      </c>
      <c r="E104" s="300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6" t="s">
        <v>17</v>
      </c>
      <c r="C105" s="217"/>
      <c r="D105" s="132">
        <v>1</v>
      </c>
      <c r="E105" s="300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6" t="s">
        <v>18</v>
      </c>
      <c r="C106" s="217"/>
      <c r="D106" s="132">
        <v>1</v>
      </c>
      <c r="E106" s="300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8" t="s">
        <v>19</v>
      </c>
      <c r="C107" s="219"/>
      <c r="D107" s="132">
        <v>0.99950000000000006</v>
      </c>
      <c r="E107" s="300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8" t="s">
        <v>21</v>
      </c>
      <c r="C108" s="219"/>
      <c r="D108" s="132">
        <v>0.99939999999999996</v>
      </c>
      <c r="E108" s="300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8" t="s">
        <v>22</v>
      </c>
      <c r="C109" s="219"/>
      <c r="D109" s="312">
        <v>0.99950000000000006</v>
      </c>
      <c r="E109" s="300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8" t="s">
        <v>38</v>
      </c>
      <c r="C110" s="219"/>
      <c r="D110" s="312">
        <v>0.99960000000000004</v>
      </c>
      <c r="E110" s="300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6" t="s">
        <v>24</v>
      </c>
      <c r="C111" s="217"/>
      <c r="D111" s="312">
        <v>0.99960000000000004</v>
      </c>
      <c r="E111" s="300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8" t="s">
        <v>39</v>
      </c>
      <c r="C112" s="219"/>
      <c r="D112" s="312">
        <v>0.99960000000000004</v>
      </c>
      <c r="E112" s="300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1" t="s">
        <v>40</v>
      </c>
      <c r="C113" s="212"/>
      <c r="D113" s="463">
        <v>0.99960000000000004</v>
      </c>
      <c r="E113" s="46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4" t="s">
        <v>54</v>
      </c>
      <c r="C118" s="245"/>
      <c r="D118" s="245"/>
      <c r="E118" s="24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4" t="s">
        <v>0</v>
      </c>
      <c r="C119" s="235"/>
      <c r="D119" s="235" t="s">
        <v>44</v>
      </c>
      <c r="E119" s="236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6" t="s">
        <v>14</v>
      </c>
      <c r="C120" s="217"/>
      <c r="D120" s="133">
        <v>2</v>
      </c>
      <c r="E120" s="24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6" t="s">
        <v>15</v>
      </c>
      <c r="C121" s="217"/>
      <c r="D121" s="133">
        <v>2</v>
      </c>
      <c r="E121" s="24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6" t="s">
        <v>16</v>
      </c>
      <c r="C122" s="217"/>
      <c r="D122" s="133">
        <v>4</v>
      </c>
      <c r="E122" s="24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6" t="s">
        <v>17</v>
      </c>
      <c r="C123" s="217"/>
      <c r="D123" s="133">
        <v>0</v>
      </c>
      <c r="E123" s="24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6" t="s">
        <v>18</v>
      </c>
      <c r="C124" s="217"/>
      <c r="D124" s="133">
        <v>0</v>
      </c>
      <c r="E124" s="24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8" t="s">
        <v>19</v>
      </c>
      <c r="C125" s="219"/>
      <c r="D125" s="133">
        <v>1</v>
      </c>
      <c r="E125" s="24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8" t="s">
        <v>21</v>
      </c>
      <c r="C126" s="219"/>
      <c r="D126" s="133">
        <v>9</v>
      </c>
      <c r="E126" s="24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8" t="s">
        <v>22</v>
      </c>
      <c r="C127" s="219"/>
      <c r="D127" s="133">
        <v>2</v>
      </c>
      <c r="E127" s="24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8" t="s">
        <v>38</v>
      </c>
      <c r="C128" s="219"/>
      <c r="D128" s="133">
        <v>2</v>
      </c>
      <c r="E128" s="24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6" t="s">
        <v>24</v>
      </c>
      <c r="C129" s="217"/>
      <c r="D129" s="133">
        <v>4</v>
      </c>
      <c r="E129" s="24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8" t="s">
        <v>39</v>
      </c>
      <c r="C130" s="219"/>
      <c r="D130" s="133">
        <v>4</v>
      </c>
      <c r="E130" s="24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1" t="s">
        <v>40</v>
      </c>
      <c r="C131" s="212"/>
      <c r="D131" s="213">
        <v>2</v>
      </c>
      <c r="E131" s="29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4" t="s">
        <v>68</v>
      </c>
      <c r="C135" s="245"/>
      <c r="D135" s="245"/>
      <c r="E135" s="245"/>
      <c r="F135" s="245"/>
      <c r="G135" s="24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4" t="s">
        <v>0</v>
      </c>
      <c r="C136" s="235"/>
      <c r="D136" s="235" t="s">
        <v>44</v>
      </c>
      <c r="E136" s="235"/>
      <c r="F136" s="235" t="s">
        <v>58</v>
      </c>
      <c r="G136" s="236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6" t="s">
        <v>14</v>
      </c>
      <c r="C137" s="217"/>
      <c r="D137" s="133">
        <v>137</v>
      </c>
      <c r="E137" s="133"/>
      <c r="F137" s="214">
        <f t="shared" ref="F137:F146" si="0">(D137*100%)/D82</f>
        <v>4.9156799425905992E-2</v>
      </c>
      <c r="G137" s="2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6" t="s">
        <v>15</v>
      </c>
      <c r="C138" s="217"/>
      <c r="D138" s="133">
        <v>264</v>
      </c>
      <c r="E138" s="133"/>
      <c r="F138" s="465">
        <f t="shared" si="0"/>
        <v>6.1913696060037521E-2</v>
      </c>
      <c r="G138" s="46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6" t="s">
        <v>16</v>
      </c>
      <c r="C139" s="217"/>
      <c r="D139" s="133">
        <v>253</v>
      </c>
      <c r="E139" s="133"/>
      <c r="F139" s="214">
        <f t="shared" si="0"/>
        <v>7.4455562095350203E-2</v>
      </c>
      <c r="G139" s="2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6" t="s">
        <v>17</v>
      </c>
      <c r="C140" s="217"/>
      <c r="D140" s="133">
        <v>351</v>
      </c>
      <c r="E140" s="133"/>
      <c r="F140" s="465">
        <f t="shared" si="0"/>
        <v>8.3991385498923182E-2</v>
      </c>
      <c r="G140" s="46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6" t="s">
        <v>18</v>
      </c>
      <c r="C141" s="217"/>
      <c r="D141" s="133">
        <v>264</v>
      </c>
      <c r="E141" s="133"/>
      <c r="F141" s="456">
        <f t="shared" si="0"/>
        <v>6.9546891464699681E-2</v>
      </c>
      <c r="G141" s="45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8" t="s">
        <v>19</v>
      </c>
      <c r="C142" s="219"/>
      <c r="D142" s="133">
        <v>332</v>
      </c>
      <c r="E142" s="133"/>
      <c r="F142" s="456">
        <f t="shared" si="0"/>
        <v>8.9199355185384202E-2</v>
      </c>
      <c r="G142" s="45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8" t="s">
        <v>21</v>
      </c>
      <c r="C143" s="219"/>
      <c r="D143" s="133">
        <v>203</v>
      </c>
      <c r="E143" s="133"/>
      <c r="F143" s="456">
        <f t="shared" si="0"/>
        <v>5.7231463208345081E-2</v>
      </c>
      <c r="G143" s="45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8" t="s">
        <v>22</v>
      </c>
      <c r="C144" s="219"/>
      <c r="D144" s="133">
        <v>257</v>
      </c>
      <c r="E144" s="133"/>
      <c r="F144" s="456">
        <f t="shared" si="0"/>
        <v>6.3021088769004419E-2</v>
      </c>
      <c r="G144" s="45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18" t="s">
        <v>38</v>
      </c>
      <c r="C145" s="219"/>
      <c r="D145" s="133">
        <v>282</v>
      </c>
      <c r="E145" s="133"/>
      <c r="F145" s="456">
        <f t="shared" si="0"/>
        <v>7.6216216216216215E-2</v>
      </c>
      <c r="G145" s="45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16" t="s">
        <v>24</v>
      </c>
      <c r="C146" s="217"/>
      <c r="D146" s="133">
        <v>321</v>
      </c>
      <c r="E146" s="133"/>
      <c r="F146" s="456">
        <f t="shared" si="0"/>
        <v>8.2371054657428791E-2</v>
      </c>
      <c r="G146" s="45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18" t="s">
        <v>39</v>
      </c>
      <c r="C147" s="219"/>
      <c r="D147" s="133">
        <v>239</v>
      </c>
      <c r="E147" s="133"/>
      <c r="F147" s="456">
        <f>(D147*100%)/D92</f>
        <v>5.8968665186281764E-2</v>
      </c>
      <c r="G147" s="45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1" t="s">
        <v>40</v>
      </c>
      <c r="C148" s="212"/>
      <c r="D148" s="213">
        <v>185</v>
      </c>
      <c r="E148" s="213"/>
      <c r="F148" s="456">
        <f>(D148*100%)/D93</f>
        <v>6.7641681901279713E-2</v>
      </c>
      <c r="G148" s="45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37" t="s">
        <v>59</v>
      </c>
      <c r="C152" s="238"/>
      <c r="D152" s="238"/>
      <c r="E152" s="238"/>
      <c r="F152" s="238"/>
      <c r="G152" s="23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0"/>
      <c r="C153" s="241"/>
      <c r="D153" s="241"/>
      <c r="E153" s="241"/>
      <c r="F153" s="241"/>
      <c r="G153" s="24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4" t="s">
        <v>0</v>
      </c>
      <c r="C154" s="235"/>
      <c r="D154" s="235" t="s">
        <v>44</v>
      </c>
      <c r="E154" s="235"/>
      <c r="F154" s="235" t="s">
        <v>58</v>
      </c>
      <c r="G154" s="236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16" t="s">
        <v>14</v>
      </c>
      <c r="C155" s="217"/>
      <c r="D155" s="133">
        <v>133</v>
      </c>
      <c r="E155" s="133"/>
      <c r="F155" s="214">
        <f t="shared" ref="F155:F163" si="1">(D155*100%)/D82</f>
        <v>4.7721564406171507E-2</v>
      </c>
      <c r="G155" s="21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16" t="s">
        <v>15</v>
      </c>
      <c r="C156" s="217"/>
      <c r="D156" s="133">
        <v>240</v>
      </c>
      <c r="E156" s="133"/>
      <c r="F156" s="465">
        <f t="shared" si="1"/>
        <v>5.6285178236397747E-2</v>
      </c>
      <c r="G156" s="46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16" t="s">
        <v>16</v>
      </c>
      <c r="C157" s="217"/>
      <c r="D157" s="133">
        <v>49</v>
      </c>
      <c r="E157" s="133"/>
      <c r="F157" s="214">
        <f t="shared" si="1"/>
        <v>1.4420247204237787E-2</v>
      </c>
      <c r="G157" s="21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16" t="s">
        <v>17</v>
      </c>
      <c r="C158" s="217"/>
      <c r="D158" s="133">
        <v>150</v>
      </c>
      <c r="E158" s="133"/>
      <c r="F158" s="465">
        <f t="shared" si="1"/>
        <v>3.5893754486719311E-2</v>
      </c>
      <c r="G158" s="46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16" t="s">
        <v>18</v>
      </c>
      <c r="C159" s="217"/>
      <c r="D159" s="133">
        <v>227</v>
      </c>
      <c r="E159" s="133"/>
      <c r="F159" s="214">
        <f t="shared" si="1"/>
        <v>5.9799789251844045E-2</v>
      </c>
      <c r="G159" s="21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18" t="s">
        <v>19</v>
      </c>
      <c r="C160" s="219"/>
      <c r="D160" s="133">
        <v>198</v>
      </c>
      <c r="E160" s="133"/>
      <c r="F160" s="456">
        <f t="shared" si="1"/>
        <v>5.3197205803331545E-2</v>
      </c>
      <c r="G160" s="45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18" t="s">
        <v>21</v>
      </c>
      <c r="C161" s="219"/>
      <c r="D161" s="133">
        <v>157</v>
      </c>
      <c r="E161" s="133"/>
      <c r="F161" s="456">
        <f t="shared" si="1"/>
        <v>4.4262757259656046E-2</v>
      </c>
      <c r="G161" s="45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18" t="s">
        <v>22</v>
      </c>
      <c r="C162" s="219"/>
      <c r="D162" s="133">
        <v>202</v>
      </c>
      <c r="E162" s="133"/>
      <c r="F162" s="456">
        <f t="shared" si="1"/>
        <v>4.9534085335948996E-2</v>
      </c>
      <c r="G162" s="45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18" t="s">
        <v>38</v>
      </c>
      <c r="C163" s="219"/>
      <c r="D163" s="133">
        <v>263</v>
      </c>
      <c r="E163" s="133"/>
      <c r="F163" s="456">
        <f t="shared" si="1"/>
        <v>7.1081081081081077E-2</v>
      </c>
      <c r="G163" s="45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16" t="s">
        <v>24</v>
      </c>
      <c r="C164" s="217"/>
      <c r="D164" s="133">
        <v>176</v>
      </c>
      <c r="E164" s="133"/>
      <c r="F164" s="456">
        <f>(D164*100%)/D91</f>
        <v>4.51629458557865E-2</v>
      </c>
      <c r="G164" s="45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18" t="s">
        <v>39</v>
      </c>
      <c r="C165" s="219"/>
      <c r="D165" s="133">
        <v>189</v>
      </c>
      <c r="E165" s="133"/>
      <c r="F165" s="456">
        <f>(D165*100%)/D92</f>
        <v>4.6632124352331605E-2</v>
      </c>
      <c r="G165" s="45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1" t="s">
        <v>40</v>
      </c>
      <c r="C166" s="212"/>
      <c r="D166" s="213">
        <v>116</v>
      </c>
      <c r="E166" s="213"/>
      <c r="F166" s="456">
        <f>(D166*100%)/D93</f>
        <v>4.2413162705667279E-2</v>
      </c>
      <c r="G166" s="45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37" t="s">
        <v>69</v>
      </c>
      <c r="C170" s="238"/>
      <c r="D170" s="238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8"/>
      <c r="Q170" s="238"/>
      <c r="R170" s="238"/>
      <c r="S170" s="238"/>
      <c r="T170" s="238"/>
      <c r="U170" s="238"/>
      <c r="V170" s="238"/>
      <c r="W170" s="238"/>
      <c r="X170" s="238"/>
      <c r="Y170" s="238"/>
      <c r="Z170" s="238"/>
      <c r="AA170" s="238"/>
      <c r="AB170" s="238"/>
      <c r="AC170" s="239"/>
    </row>
    <row r="171" spans="2:35" x14ac:dyDescent="0.2">
      <c r="B171" s="448"/>
      <c r="C171" s="449"/>
      <c r="D171" s="449"/>
      <c r="E171" s="449"/>
      <c r="F171" s="449"/>
      <c r="G171" s="449"/>
      <c r="H171" s="449"/>
      <c r="I171" s="449"/>
      <c r="J171" s="449"/>
      <c r="K171" s="449"/>
      <c r="L171" s="449"/>
      <c r="M171" s="449"/>
      <c r="N171" s="449"/>
      <c r="O171" s="449"/>
      <c r="P171" s="449"/>
      <c r="Q171" s="449"/>
      <c r="R171" s="449"/>
      <c r="S171" s="449"/>
      <c r="T171" s="449"/>
      <c r="U171" s="449"/>
      <c r="V171" s="449"/>
      <c r="W171" s="449"/>
      <c r="X171" s="449"/>
      <c r="Y171" s="449"/>
      <c r="Z171" s="449"/>
      <c r="AA171" s="449"/>
      <c r="AB171" s="449"/>
      <c r="AC171" s="467"/>
    </row>
    <row r="172" spans="2:35" x14ac:dyDescent="0.2">
      <c r="B172" s="415" t="s">
        <v>70</v>
      </c>
      <c r="C172" s="415"/>
      <c r="D172" s="415"/>
      <c r="E172" s="415"/>
      <c r="F172" s="226" t="s">
        <v>14</v>
      </c>
      <c r="G172" s="226"/>
      <c r="H172" s="226" t="s">
        <v>15</v>
      </c>
      <c r="I172" s="226"/>
      <c r="J172" s="226" t="s">
        <v>16</v>
      </c>
      <c r="K172" s="226"/>
      <c r="L172" s="226" t="s">
        <v>17</v>
      </c>
      <c r="M172" s="226"/>
      <c r="N172" s="226" t="s">
        <v>18</v>
      </c>
      <c r="O172" s="226"/>
      <c r="P172" s="226" t="s">
        <v>19</v>
      </c>
      <c r="Q172" s="226"/>
      <c r="R172" s="226" t="s">
        <v>21</v>
      </c>
      <c r="S172" s="226"/>
      <c r="T172" s="226" t="s">
        <v>22</v>
      </c>
      <c r="U172" s="226"/>
      <c r="V172" s="226" t="s">
        <v>23</v>
      </c>
      <c r="W172" s="226"/>
      <c r="X172" s="226" t="s">
        <v>24</v>
      </c>
      <c r="Y172" s="226"/>
      <c r="Z172" s="226" t="s">
        <v>25</v>
      </c>
      <c r="AA172" s="226"/>
      <c r="AB172" s="226" t="s">
        <v>26</v>
      </c>
      <c r="AC172" s="226"/>
      <c r="AG172" s="81"/>
      <c r="AH172" s="81"/>
      <c r="AI172" s="81"/>
    </row>
    <row r="173" spans="2:35" x14ac:dyDescent="0.2">
      <c r="B173" s="450" t="s">
        <v>71</v>
      </c>
      <c r="C173" s="423"/>
      <c r="D173" s="423"/>
      <c r="E173" s="423"/>
      <c r="F173" s="227">
        <v>11</v>
      </c>
      <c r="G173" s="227"/>
      <c r="H173" s="227">
        <v>16</v>
      </c>
      <c r="I173" s="227"/>
      <c r="J173" s="227">
        <v>10</v>
      </c>
      <c r="K173" s="227"/>
      <c r="L173" s="227">
        <v>10</v>
      </c>
      <c r="M173" s="227"/>
      <c r="N173" s="227">
        <v>12</v>
      </c>
      <c r="O173" s="227"/>
      <c r="P173" s="227">
        <v>11</v>
      </c>
      <c r="Q173" s="227"/>
      <c r="R173" s="227">
        <v>21</v>
      </c>
      <c r="S173" s="227"/>
      <c r="T173" s="227">
        <v>16</v>
      </c>
      <c r="U173" s="227"/>
      <c r="V173" s="227">
        <v>6</v>
      </c>
      <c r="W173" s="227"/>
      <c r="X173" s="394">
        <v>11</v>
      </c>
      <c r="Y173" s="394"/>
      <c r="Z173" s="394">
        <v>6</v>
      </c>
      <c r="AA173" s="394"/>
      <c r="AB173" s="394">
        <v>7</v>
      </c>
      <c r="AC173" s="394"/>
      <c r="AG173" s="468"/>
      <c r="AH173" s="468"/>
      <c r="AI173" s="81"/>
    </row>
    <row r="174" spans="2:35" x14ac:dyDescent="0.2">
      <c r="B174" s="452" t="s">
        <v>72</v>
      </c>
      <c r="C174" s="435"/>
      <c r="D174" s="435"/>
      <c r="E174" s="435"/>
      <c r="F174" s="451">
        <v>0</v>
      </c>
      <c r="G174" s="451"/>
      <c r="H174" s="451">
        <v>0</v>
      </c>
      <c r="I174" s="451"/>
      <c r="J174" s="451">
        <v>0</v>
      </c>
      <c r="K174" s="451"/>
      <c r="L174" s="451">
        <v>1</v>
      </c>
      <c r="M174" s="451"/>
      <c r="N174" s="451">
        <v>1</v>
      </c>
      <c r="O174" s="451"/>
      <c r="P174" s="451">
        <v>1</v>
      </c>
      <c r="Q174" s="451"/>
      <c r="R174" s="451">
        <v>1</v>
      </c>
      <c r="S174" s="451"/>
      <c r="T174" s="451">
        <v>0</v>
      </c>
      <c r="U174" s="451"/>
      <c r="V174" s="451">
        <v>0</v>
      </c>
      <c r="W174" s="451"/>
      <c r="X174" s="133">
        <v>0</v>
      </c>
      <c r="Y174" s="133"/>
      <c r="Z174" s="133">
        <v>0</v>
      </c>
      <c r="AA174" s="133"/>
      <c r="AB174" s="133">
        <v>0</v>
      </c>
      <c r="AC174" s="133"/>
      <c r="AG174" s="468"/>
      <c r="AH174" s="468"/>
      <c r="AI174" s="81"/>
    </row>
    <row r="175" spans="2:35" x14ac:dyDescent="0.2">
      <c r="B175" s="452" t="s">
        <v>73</v>
      </c>
      <c r="C175" s="435"/>
      <c r="D175" s="435"/>
      <c r="E175" s="435"/>
      <c r="F175" s="451">
        <v>2</v>
      </c>
      <c r="G175" s="451"/>
      <c r="H175" s="451">
        <v>4</v>
      </c>
      <c r="I175" s="451"/>
      <c r="J175" s="451">
        <v>13</v>
      </c>
      <c r="K175" s="451"/>
      <c r="L175" s="451">
        <v>11</v>
      </c>
      <c r="M175" s="451"/>
      <c r="N175" s="451">
        <v>2</v>
      </c>
      <c r="O175" s="451"/>
      <c r="P175" s="451">
        <v>5</v>
      </c>
      <c r="Q175" s="451"/>
      <c r="R175" s="451">
        <v>5</v>
      </c>
      <c r="S175" s="451"/>
      <c r="T175" s="451">
        <v>10</v>
      </c>
      <c r="U175" s="451"/>
      <c r="V175" s="451">
        <v>13</v>
      </c>
      <c r="W175" s="451"/>
      <c r="X175" s="133">
        <v>9</v>
      </c>
      <c r="Y175" s="133"/>
      <c r="Z175" s="133">
        <v>16</v>
      </c>
      <c r="AA175" s="133"/>
      <c r="AB175" s="133">
        <v>3</v>
      </c>
      <c r="AC175" s="133"/>
      <c r="AG175" s="468"/>
      <c r="AH175" s="468"/>
      <c r="AI175" s="81"/>
    </row>
    <row r="176" spans="2:35" x14ac:dyDescent="0.2">
      <c r="B176" s="452" t="s">
        <v>74</v>
      </c>
      <c r="C176" s="435"/>
      <c r="D176" s="435"/>
      <c r="E176" s="435"/>
      <c r="F176" s="451">
        <v>12</v>
      </c>
      <c r="G176" s="451"/>
      <c r="H176" s="451">
        <v>37</v>
      </c>
      <c r="I176" s="451"/>
      <c r="J176" s="451">
        <v>30</v>
      </c>
      <c r="K176" s="451"/>
      <c r="L176" s="451">
        <v>42</v>
      </c>
      <c r="M176" s="451"/>
      <c r="N176" s="451">
        <v>34</v>
      </c>
      <c r="O176" s="451"/>
      <c r="P176" s="451">
        <v>35</v>
      </c>
      <c r="Q176" s="451"/>
      <c r="R176" s="451">
        <v>18</v>
      </c>
      <c r="S176" s="451"/>
      <c r="T176" s="451">
        <v>47</v>
      </c>
      <c r="U176" s="451"/>
      <c r="V176" s="451">
        <v>30</v>
      </c>
      <c r="W176" s="451"/>
      <c r="X176" s="133">
        <v>35</v>
      </c>
      <c r="Y176" s="133"/>
      <c r="Z176" s="133">
        <v>22</v>
      </c>
      <c r="AA176" s="133"/>
      <c r="AB176" s="133">
        <v>13</v>
      </c>
      <c r="AC176" s="133"/>
      <c r="AG176" s="468"/>
      <c r="AH176" s="468"/>
      <c r="AI176" s="81"/>
    </row>
    <row r="177" spans="2:35" x14ac:dyDescent="0.2">
      <c r="B177" s="452" t="s">
        <v>75</v>
      </c>
      <c r="C177" s="454"/>
      <c r="D177" s="454"/>
      <c r="E177" s="454"/>
      <c r="F177" s="451">
        <v>4</v>
      </c>
      <c r="G177" s="451"/>
      <c r="H177" s="451">
        <v>13</v>
      </c>
      <c r="I177" s="451"/>
      <c r="J177" s="451">
        <v>5</v>
      </c>
      <c r="K177" s="451"/>
      <c r="L177" s="451">
        <v>3</v>
      </c>
      <c r="M177" s="451"/>
      <c r="N177" s="451">
        <v>2</v>
      </c>
      <c r="O177" s="451"/>
      <c r="P177" s="451">
        <v>3</v>
      </c>
      <c r="Q177" s="451"/>
      <c r="R177" s="451">
        <v>63</v>
      </c>
      <c r="S177" s="451"/>
      <c r="T177" s="451">
        <v>35</v>
      </c>
      <c r="U177" s="451"/>
      <c r="V177" s="451">
        <v>26</v>
      </c>
      <c r="W177" s="451"/>
      <c r="X177" s="133">
        <v>65</v>
      </c>
      <c r="Y177" s="133"/>
      <c r="Z177" s="133">
        <v>96</v>
      </c>
      <c r="AA177" s="133"/>
      <c r="AB177" s="133">
        <v>11</v>
      </c>
      <c r="AC177" s="133"/>
      <c r="AG177" s="468"/>
      <c r="AH177" s="468"/>
      <c r="AI177" s="81"/>
    </row>
    <row r="178" spans="2:35" ht="13.5" thickBot="1" x14ac:dyDescent="0.25">
      <c r="B178" s="453" t="s">
        <v>76</v>
      </c>
      <c r="C178" s="443"/>
      <c r="D178" s="443"/>
      <c r="E178" s="443"/>
      <c r="F178" s="451">
        <v>2758</v>
      </c>
      <c r="G178" s="451"/>
      <c r="H178" s="451">
        <v>4194</v>
      </c>
      <c r="I178" s="451"/>
      <c r="J178" s="451">
        <v>3340</v>
      </c>
      <c r="K178" s="451"/>
      <c r="L178" s="451">
        <v>4112</v>
      </c>
      <c r="M178" s="451"/>
      <c r="N178" s="451">
        <v>3745</v>
      </c>
      <c r="O178" s="451"/>
      <c r="P178" s="451">
        <v>3667</v>
      </c>
      <c r="Q178" s="451"/>
      <c r="R178" s="451">
        <v>3439</v>
      </c>
      <c r="S178" s="451"/>
      <c r="T178" s="451">
        <v>3970</v>
      </c>
      <c r="U178" s="451"/>
      <c r="V178" s="451">
        <v>3625</v>
      </c>
      <c r="W178" s="451"/>
      <c r="X178" s="133">
        <v>3777</v>
      </c>
      <c r="Y178" s="133"/>
      <c r="Z178" s="133">
        <v>3913</v>
      </c>
      <c r="AA178" s="133"/>
      <c r="AB178" s="133">
        <v>2701</v>
      </c>
      <c r="AC178" s="133"/>
      <c r="AG178" s="468"/>
      <c r="AH178" s="468"/>
      <c r="AI178" s="81"/>
    </row>
    <row r="179" spans="2:35" ht="13.5" thickBot="1" x14ac:dyDescent="0.25">
      <c r="B179" s="397" t="s">
        <v>41</v>
      </c>
      <c r="C179" s="166"/>
      <c r="D179" s="166"/>
      <c r="E179" s="166"/>
      <c r="F179" s="432">
        <f>SUM(F173:F178)</f>
        <v>2787</v>
      </c>
      <c r="G179" s="433"/>
      <c r="H179" s="399">
        <f>SUM(H173:H178)</f>
        <v>4264</v>
      </c>
      <c r="I179" s="400"/>
      <c r="J179" s="412">
        <f>SUM(J173:J178)</f>
        <v>3398</v>
      </c>
      <c r="K179" s="412"/>
      <c r="L179" s="399">
        <f>SUM(L173:L178)</f>
        <v>4179</v>
      </c>
      <c r="M179" s="400"/>
      <c r="N179" s="412">
        <f>SUM(N173:N178)</f>
        <v>3796</v>
      </c>
      <c r="O179" s="412"/>
      <c r="P179" s="399">
        <f>SUM(P173:P178)</f>
        <v>3722</v>
      </c>
      <c r="Q179" s="400"/>
      <c r="R179" s="399">
        <f>SUM(R173:R178)</f>
        <v>3547</v>
      </c>
      <c r="S179" s="400"/>
      <c r="T179" s="399">
        <f>SUM(T173:T178)</f>
        <v>4078</v>
      </c>
      <c r="U179" s="400"/>
      <c r="V179" s="399">
        <f>SUM(V173:V178)</f>
        <v>3700</v>
      </c>
      <c r="W179" s="400"/>
      <c r="X179" s="399">
        <f>SUM(X173:X178)</f>
        <v>3897</v>
      </c>
      <c r="Y179" s="400"/>
      <c r="Z179" s="399">
        <f>SUM(Z173:Z178)</f>
        <v>4053</v>
      </c>
      <c r="AA179" s="400"/>
      <c r="AB179" s="399">
        <f>SUM(AB173:AB178)</f>
        <v>2735</v>
      </c>
      <c r="AC179" s="400"/>
      <c r="AG179" s="469"/>
      <c r="AH179" s="469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37" t="s">
        <v>77</v>
      </c>
      <c r="C184" s="238"/>
      <c r="D184" s="238"/>
      <c r="E184" s="238"/>
      <c r="F184" s="238"/>
      <c r="G184" s="239"/>
    </row>
    <row r="185" spans="2:35" ht="13.5" thickBot="1" x14ac:dyDescent="0.25">
      <c r="B185" s="240"/>
      <c r="C185" s="241"/>
      <c r="D185" s="241"/>
      <c r="E185" s="241"/>
      <c r="F185" s="241"/>
      <c r="G185" s="242"/>
    </row>
    <row r="186" spans="2:35" ht="13.5" thickBot="1" x14ac:dyDescent="0.25">
      <c r="B186" s="208" t="s">
        <v>60</v>
      </c>
      <c r="C186" s="209"/>
      <c r="D186" s="209"/>
      <c r="E186" s="209"/>
      <c r="F186" s="172" t="s">
        <v>44</v>
      </c>
      <c r="G186" s="174"/>
      <c r="H186" s="3"/>
    </row>
    <row r="187" spans="2:35" x14ac:dyDescent="0.2">
      <c r="B187" s="458" t="s">
        <v>71</v>
      </c>
      <c r="C187" s="440"/>
      <c r="D187" s="440"/>
      <c r="E187" s="441"/>
      <c r="F187" s="455">
        <f t="shared" ref="F187:F192" si="2">SUM(F173:AC173)</f>
        <v>137</v>
      </c>
      <c r="G187" s="431"/>
    </row>
    <row r="188" spans="2:35" x14ac:dyDescent="0.2">
      <c r="B188" s="452" t="s">
        <v>72</v>
      </c>
      <c r="C188" s="435"/>
      <c r="D188" s="435"/>
      <c r="E188" s="436"/>
      <c r="F188" s="455">
        <f t="shared" si="2"/>
        <v>4</v>
      </c>
      <c r="G188" s="431"/>
    </row>
    <row r="189" spans="2:35" x14ac:dyDescent="0.2">
      <c r="B189" s="452" t="s">
        <v>73</v>
      </c>
      <c r="C189" s="435"/>
      <c r="D189" s="435"/>
      <c r="E189" s="436"/>
      <c r="F189" s="455">
        <f t="shared" si="2"/>
        <v>93</v>
      </c>
      <c r="G189" s="431"/>
    </row>
    <row r="190" spans="2:35" x14ac:dyDescent="0.2">
      <c r="B190" s="452" t="s">
        <v>74</v>
      </c>
      <c r="C190" s="435"/>
      <c r="D190" s="435"/>
      <c r="E190" s="436"/>
      <c r="F190" s="455">
        <f t="shared" si="2"/>
        <v>355</v>
      </c>
      <c r="G190" s="431"/>
    </row>
    <row r="191" spans="2:35" x14ac:dyDescent="0.2">
      <c r="B191" s="452" t="s">
        <v>75</v>
      </c>
      <c r="C191" s="454"/>
      <c r="D191" s="454"/>
      <c r="E191" s="459"/>
      <c r="F191" s="455">
        <f t="shared" si="2"/>
        <v>326</v>
      </c>
      <c r="G191" s="431"/>
    </row>
    <row r="192" spans="2:35" ht="13.5" thickBot="1" x14ac:dyDescent="0.25">
      <c r="B192" s="453" t="s">
        <v>76</v>
      </c>
      <c r="C192" s="443"/>
      <c r="D192" s="443"/>
      <c r="E192" s="447"/>
      <c r="F192" s="455">
        <f t="shared" si="2"/>
        <v>43241</v>
      </c>
      <c r="G192" s="431"/>
    </row>
    <row r="193" spans="2:39" ht="13.5" thickBot="1" x14ac:dyDescent="0.25">
      <c r="B193" s="397" t="s">
        <v>41</v>
      </c>
      <c r="C193" s="166"/>
      <c r="D193" s="166"/>
      <c r="E193" s="166"/>
      <c r="F193" s="397">
        <f>SUM(F187:F192)</f>
        <v>44156</v>
      </c>
      <c r="G193" s="398"/>
    </row>
    <row r="199" spans="2:39" ht="3" customHeight="1" thickBot="1" x14ac:dyDescent="0.25"/>
    <row r="200" spans="2:39" ht="7.5" customHeight="1" x14ac:dyDescent="0.2">
      <c r="B200" s="220" t="s">
        <v>65</v>
      </c>
      <c r="C200" s="221"/>
      <c r="D200" s="221"/>
      <c r="E200" s="221"/>
      <c r="F200" s="221"/>
      <c r="G200" s="221"/>
      <c r="H200" s="221"/>
      <c r="I200" s="221"/>
      <c r="J200" s="221"/>
      <c r="K200" s="221"/>
      <c r="L200" s="221"/>
      <c r="M200" s="221"/>
      <c r="N200" s="221"/>
      <c r="O200" s="221"/>
      <c r="P200" s="221"/>
      <c r="Q200" s="221"/>
      <c r="R200" s="221"/>
      <c r="S200" s="221"/>
      <c r="T200" s="221"/>
      <c r="U200" s="221"/>
      <c r="V200" s="221"/>
      <c r="W200" s="221"/>
      <c r="X200" s="221"/>
      <c r="Y200" s="221"/>
      <c r="Z200" s="221"/>
      <c r="AA200" s="221"/>
      <c r="AB200" s="221"/>
      <c r="AC200" s="222"/>
    </row>
    <row r="201" spans="2:39" ht="8.25" customHeight="1" thickBot="1" x14ac:dyDescent="0.25">
      <c r="B201" s="223"/>
      <c r="C201" s="224"/>
      <c r="D201" s="224"/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4"/>
      <c r="Q201" s="224"/>
      <c r="R201" s="224"/>
      <c r="S201" s="224"/>
      <c r="T201" s="224"/>
      <c r="U201" s="224"/>
      <c r="V201" s="224"/>
      <c r="W201" s="224"/>
      <c r="X201" s="224"/>
      <c r="Y201" s="224"/>
      <c r="Z201" s="224"/>
      <c r="AA201" s="224"/>
      <c r="AB201" s="224"/>
      <c r="AC201" s="225"/>
    </row>
    <row r="202" spans="2:39" ht="13.5" customHeight="1" thickBot="1" x14ac:dyDescent="0.25">
      <c r="B202" s="208" t="s">
        <v>60</v>
      </c>
      <c r="C202" s="209"/>
      <c r="D202" s="209"/>
      <c r="E202" s="210"/>
      <c r="F202" s="413" t="s">
        <v>14</v>
      </c>
      <c r="G202" s="402"/>
      <c r="H202" s="402" t="s">
        <v>15</v>
      </c>
      <c r="I202" s="402"/>
      <c r="J202" s="402" t="s">
        <v>16</v>
      </c>
      <c r="K202" s="402"/>
      <c r="L202" s="402" t="s">
        <v>17</v>
      </c>
      <c r="M202" s="402"/>
      <c r="N202" s="402" t="s">
        <v>18</v>
      </c>
      <c r="O202" s="402"/>
      <c r="P202" s="402" t="s">
        <v>19</v>
      </c>
      <c r="Q202" s="402"/>
      <c r="R202" s="402" t="s">
        <v>21</v>
      </c>
      <c r="S202" s="402"/>
      <c r="T202" s="406" t="s">
        <v>22</v>
      </c>
      <c r="U202" s="407"/>
      <c r="V202" s="402" t="s">
        <v>23</v>
      </c>
      <c r="W202" s="402"/>
      <c r="X202" s="402" t="s">
        <v>24</v>
      </c>
      <c r="Y202" s="402"/>
      <c r="Z202" s="402" t="s">
        <v>25</v>
      </c>
      <c r="AA202" s="402"/>
      <c r="AB202" s="402" t="s">
        <v>26</v>
      </c>
      <c r="AC202" s="405"/>
      <c r="AF202" s="92"/>
      <c r="AG202" s="91"/>
      <c r="AH202" s="91"/>
    </row>
    <row r="203" spans="2:39" ht="12.75" customHeight="1" x14ac:dyDescent="0.2">
      <c r="B203" s="201" t="s">
        <v>85</v>
      </c>
      <c r="C203" s="202" t="s">
        <v>103</v>
      </c>
      <c r="D203" s="202" t="s">
        <v>103</v>
      </c>
      <c r="E203" s="203" t="s">
        <v>103</v>
      </c>
      <c r="F203" s="403">
        <v>13</v>
      </c>
      <c r="G203" s="404"/>
      <c r="H203" s="403">
        <v>137</v>
      </c>
      <c r="I203" s="404"/>
      <c r="J203" s="403">
        <v>124</v>
      </c>
      <c r="K203" s="404"/>
      <c r="L203" s="401">
        <v>132</v>
      </c>
      <c r="M203" s="401"/>
      <c r="N203" s="401">
        <v>76</v>
      </c>
      <c r="O203" s="401"/>
      <c r="P203" s="401">
        <v>51</v>
      </c>
      <c r="Q203" s="401"/>
      <c r="R203" s="401">
        <v>51</v>
      </c>
      <c r="S203" s="401"/>
      <c r="T203" s="178">
        <v>34</v>
      </c>
      <c r="U203" s="178"/>
      <c r="V203" s="178">
        <v>42</v>
      </c>
      <c r="W203" s="178"/>
      <c r="X203" s="178">
        <v>28</v>
      </c>
      <c r="Y203" s="178"/>
      <c r="Z203" s="178">
        <v>58</v>
      </c>
      <c r="AA203" s="178"/>
      <c r="AB203" s="178">
        <v>38</v>
      </c>
      <c r="AC203" s="178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5" t="s">
        <v>80</v>
      </c>
      <c r="C204" s="196" t="s">
        <v>104</v>
      </c>
      <c r="D204" s="196" t="s">
        <v>104</v>
      </c>
      <c r="E204" s="197" t="s">
        <v>104</v>
      </c>
      <c r="F204" s="179">
        <v>29</v>
      </c>
      <c r="G204" s="180"/>
      <c r="H204" s="179">
        <v>80</v>
      </c>
      <c r="I204" s="180"/>
      <c r="J204" s="179">
        <v>49</v>
      </c>
      <c r="K204" s="180"/>
      <c r="L204" s="181">
        <v>76</v>
      </c>
      <c r="M204" s="181"/>
      <c r="N204" s="181">
        <v>53</v>
      </c>
      <c r="O204" s="181"/>
      <c r="P204" s="181">
        <v>76</v>
      </c>
      <c r="Q204" s="181"/>
      <c r="R204" s="181">
        <v>51</v>
      </c>
      <c r="S204" s="181"/>
      <c r="T204" s="134">
        <v>50</v>
      </c>
      <c r="U204" s="134"/>
      <c r="V204" s="134">
        <v>36</v>
      </c>
      <c r="W204" s="134"/>
      <c r="X204" s="134">
        <v>99</v>
      </c>
      <c r="Y204" s="134"/>
      <c r="Z204" s="134">
        <v>58</v>
      </c>
      <c r="AA204" s="134"/>
      <c r="AB204" s="178">
        <v>34</v>
      </c>
      <c r="AC204" s="178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2" t="s">
        <v>105</v>
      </c>
      <c r="C205" s="183" t="s">
        <v>106</v>
      </c>
      <c r="D205" s="183" t="s">
        <v>106</v>
      </c>
      <c r="E205" s="184" t="s">
        <v>106</v>
      </c>
      <c r="F205" s="179">
        <v>130</v>
      </c>
      <c r="G205" s="180"/>
      <c r="H205" s="179">
        <v>226</v>
      </c>
      <c r="I205" s="180"/>
      <c r="J205" s="179">
        <v>199</v>
      </c>
      <c r="K205" s="180"/>
      <c r="L205" s="181">
        <v>253</v>
      </c>
      <c r="M205" s="181"/>
      <c r="N205" s="181">
        <v>267</v>
      </c>
      <c r="O205" s="181"/>
      <c r="P205" s="181">
        <v>291</v>
      </c>
      <c r="Q205" s="181"/>
      <c r="R205" s="181">
        <v>265</v>
      </c>
      <c r="S205" s="181"/>
      <c r="T205" s="134">
        <v>377</v>
      </c>
      <c r="U205" s="134"/>
      <c r="V205" s="134">
        <v>365</v>
      </c>
      <c r="W205" s="134"/>
      <c r="X205" s="134">
        <v>326</v>
      </c>
      <c r="Y205" s="134"/>
      <c r="Z205" s="134">
        <v>344</v>
      </c>
      <c r="AA205" s="134"/>
      <c r="AB205" s="178">
        <v>199</v>
      </c>
      <c r="AC205" s="178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2" t="s">
        <v>107</v>
      </c>
      <c r="C206" s="183" t="s">
        <v>108</v>
      </c>
      <c r="D206" s="183" t="s">
        <v>108</v>
      </c>
      <c r="E206" s="184" t="s">
        <v>108</v>
      </c>
      <c r="F206" s="179">
        <v>8</v>
      </c>
      <c r="G206" s="180"/>
      <c r="H206" s="179">
        <v>26</v>
      </c>
      <c r="I206" s="180"/>
      <c r="J206" s="179">
        <v>20</v>
      </c>
      <c r="K206" s="180"/>
      <c r="L206" s="181">
        <v>26</v>
      </c>
      <c r="M206" s="181"/>
      <c r="N206" s="181">
        <v>13</v>
      </c>
      <c r="O206" s="181"/>
      <c r="P206" s="181">
        <v>10</v>
      </c>
      <c r="Q206" s="181"/>
      <c r="R206" s="181">
        <v>6</v>
      </c>
      <c r="S206" s="181"/>
      <c r="T206" s="134">
        <v>14</v>
      </c>
      <c r="U206" s="134"/>
      <c r="V206" s="134">
        <v>22</v>
      </c>
      <c r="W206" s="134"/>
      <c r="X206" s="134">
        <v>13</v>
      </c>
      <c r="Y206" s="134"/>
      <c r="Z206" s="134">
        <v>16</v>
      </c>
      <c r="AA206" s="134"/>
      <c r="AB206" s="178">
        <v>6</v>
      </c>
      <c r="AC206" s="178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5" t="s">
        <v>109</v>
      </c>
      <c r="C207" s="186" t="s">
        <v>110</v>
      </c>
      <c r="D207" s="186" t="s">
        <v>110</v>
      </c>
      <c r="E207" s="187" t="s">
        <v>110</v>
      </c>
      <c r="F207" s="179">
        <v>82</v>
      </c>
      <c r="G207" s="180"/>
      <c r="H207" s="179">
        <v>100</v>
      </c>
      <c r="I207" s="180"/>
      <c r="J207" s="179">
        <v>81</v>
      </c>
      <c r="K207" s="180"/>
      <c r="L207" s="181">
        <v>99</v>
      </c>
      <c r="M207" s="181"/>
      <c r="N207" s="181">
        <v>169</v>
      </c>
      <c r="O207" s="181"/>
      <c r="P207" s="181">
        <v>98</v>
      </c>
      <c r="Q207" s="181"/>
      <c r="R207" s="181">
        <v>51</v>
      </c>
      <c r="S207" s="181"/>
      <c r="T207" s="134">
        <v>59</v>
      </c>
      <c r="U207" s="134"/>
      <c r="V207" s="134">
        <v>104</v>
      </c>
      <c r="W207" s="134"/>
      <c r="X207" s="134">
        <v>82</v>
      </c>
      <c r="Y207" s="134"/>
      <c r="Z207" s="134">
        <v>177</v>
      </c>
      <c r="AA207" s="134"/>
      <c r="AB207" s="178">
        <v>223</v>
      </c>
      <c r="AC207" s="178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5" t="s">
        <v>111</v>
      </c>
      <c r="C208" s="186" t="s">
        <v>112</v>
      </c>
      <c r="D208" s="186" t="s">
        <v>112</v>
      </c>
      <c r="E208" s="187" t="s">
        <v>112</v>
      </c>
      <c r="F208" s="179">
        <v>57</v>
      </c>
      <c r="G208" s="180"/>
      <c r="H208" s="179">
        <v>175</v>
      </c>
      <c r="I208" s="180"/>
      <c r="J208" s="179">
        <v>82</v>
      </c>
      <c r="K208" s="180"/>
      <c r="L208" s="181">
        <v>105</v>
      </c>
      <c r="M208" s="181"/>
      <c r="N208" s="181">
        <v>126</v>
      </c>
      <c r="O208" s="181"/>
      <c r="P208" s="181">
        <v>134</v>
      </c>
      <c r="Q208" s="181"/>
      <c r="R208" s="181">
        <v>89</v>
      </c>
      <c r="S208" s="181"/>
      <c r="T208" s="134">
        <v>121</v>
      </c>
      <c r="U208" s="134"/>
      <c r="V208" s="134">
        <v>97</v>
      </c>
      <c r="W208" s="134"/>
      <c r="X208" s="134">
        <v>131</v>
      </c>
      <c r="Y208" s="134"/>
      <c r="Z208" s="134">
        <v>107</v>
      </c>
      <c r="AA208" s="134"/>
      <c r="AB208" s="178">
        <v>61</v>
      </c>
      <c r="AC208" s="178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5" t="s">
        <v>113</v>
      </c>
      <c r="C209" s="186" t="s">
        <v>114</v>
      </c>
      <c r="D209" s="186" t="s">
        <v>114</v>
      </c>
      <c r="E209" s="187" t="s">
        <v>114</v>
      </c>
      <c r="F209" s="179">
        <v>477</v>
      </c>
      <c r="G209" s="180"/>
      <c r="H209" s="179">
        <v>2</v>
      </c>
      <c r="I209" s="180"/>
      <c r="J209" s="179"/>
      <c r="K209" s="180"/>
      <c r="L209" s="181">
        <v>1</v>
      </c>
      <c r="M209" s="181"/>
      <c r="N209" s="181">
        <v>3</v>
      </c>
      <c r="O209" s="181"/>
      <c r="P209" s="181">
        <v>1</v>
      </c>
      <c r="Q209" s="181"/>
      <c r="R209" s="181">
        <v>1</v>
      </c>
      <c r="S209" s="181"/>
      <c r="T209" s="134">
        <v>2</v>
      </c>
      <c r="U209" s="134"/>
      <c r="V209" s="134"/>
      <c r="W209" s="134"/>
      <c r="X209" s="134">
        <v>0</v>
      </c>
      <c r="Y209" s="134"/>
      <c r="Z209" s="134">
        <v>3</v>
      </c>
      <c r="AA209" s="134"/>
      <c r="AB209" s="178">
        <v>0</v>
      </c>
      <c r="AC209" s="178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5" t="s">
        <v>115</v>
      </c>
      <c r="C210" s="186" t="s">
        <v>116</v>
      </c>
      <c r="D210" s="186" t="s">
        <v>116</v>
      </c>
      <c r="E210" s="187" t="s">
        <v>116</v>
      </c>
      <c r="F210" s="179">
        <v>202</v>
      </c>
      <c r="G210" s="180"/>
      <c r="H210" s="179">
        <v>800</v>
      </c>
      <c r="I210" s="180"/>
      <c r="J210" s="179">
        <v>530</v>
      </c>
      <c r="K210" s="180"/>
      <c r="L210" s="181">
        <v>660</v>
      </c>
      <c r="M210" s="181"/>
      <c r="N210" s="181">
        <v>507</v>
      </c>
      <c r="O210" s="181"/>
      <c r="P210" s="181">
        <v>521</v>
      </c>
      <c r="Q210" s="181"/>
      <c r="R210" s="181">
        <v>619</v>
      </c>
      <c r="S210" s="181"/>
      <c r="T210" s="134">
        <v>582</v>
      </c>
      <c r="U210" s="134"/>
      <c r="V210" s="134">
        <v>594</v>
      </c>
      <c r="W210" s="134"/>
      <c r="X210" s="134">
        <v>588</v>
      </c>
      <c r="Y210" s="134"/>
      <c r="Z210" s="134">
        <v>479</v>
      </c>
      <c r="AA210" s="134"/>
      <c r="AB210" s="178">
        <v>307</v>
      </c>
      <c r="AC210" s="178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4" t="s">
        <v>82</v>
      </c>
      <c r="C211" s="183" t="s">
        <v>117</v>
      </c>
      <c r="D211" s="183" t="s">
        <v>117</v>
      </c>
      <c r="E211" s="184" t="s">
        <v>117</v>
      </c>
      <c r="F211" s="179">
        <v>18</v>
      </c>
      <c r="G211" s="180"/>
      <c r="H211" s="179">
        <v>25</v>
      </c>
      <c r="I211" s="180"/>
      <c r="J211" s="179">
        <v>8</v>
      </c>
      <c r="K211" s="180"/>
      <c r="L211" s="181">
        <v>183</v>
      </c>
      <c r="M211" s="181"/>
      <c r="N211" s="181">
        <v>75</v>
      </c>
      <c r="O211" s="181"/>
      <c r="P211" s="181">
        <v>75</v>
      </c>
      <c r="Q211" s="181"/>
      <c r="R211" s="181">
        <v>255</v>
      </c>
      <c r="S211" s="181"/>
      <c r="T211" s="134">
        <v>181</v>
      </c>
      <c r="U211" s="134"/>
      <c r="V211" s="134">
        <v>53</v>
      </c>
      <c r="W211" s="134"/>
      <c r="X211" s="134">
        <v>225</v>
      </c>
      <c r="Y211" s="134"/>
      <c r="Z211" s="134">
        <v>95</v>
      </c>
      <c r="AA211" s="134"/>
      <c r="AB211" s="178">
        <v>20</v>
      </c>
      <c r="AC211" s="178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2" t="s">
        <v>118</v>
      </c>
      <c r="C212" s="183" t="s">
        <v>119</v>
      </c>
      <c r="D212" s="183" t="s">
        <v>119</v>
      </c>
      <c r="E212" s="184" t="s">
        <v>119</v>
      </c>
      <c r="F212" s="179">
        <v>77</v>
      </c>
      <c r="G212" s="180"/>
      <c r="H212" s="179">
        <v>56</v>
      </c>
      <c r="I212" s="180"/>
      <c r="J212" s="179">
        <v>25</v>
      </c>
      <c r="K212" s="180"/>
      <c r="L212" s="181">
        <v>43</v>
      </c>
      <c r="M212" s="181"/>
      <c r="N212" s="181">
        <v>28</v>
      </c>
      <c r="O212" s="181"/>
      <c r="P212" s="181">
        <v>41</v>
      </c>
      <c r="Q212" s="181"/>
      <c r="R212" s="181">
        <v>23</v>
      </c>
      <c r="S212" s="181"/>
      <c r="T212" s="134">
        <v>25</v>
      </c>
      <c r="U212" s="134"/>
      <c r="V212" s="134">
        <v>30</v>
      </c>
      <c r="W212" s="134"/>
      <c r="X212" s="134">
        <v>35</v>
      </c>
      <c r="Y212" s="134"/>
      <c r="Z212" s="134">
        <v>40</v>
      </c>
      <c r="AA212" s="134"/>
      <c r="AB212" s="178">
        <v>13</v>
      </c>
      <c r="AC212" s="178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2" t="s">
        <v>120</v>
      </c>
      <c r="C213" s="183" t="s">
        <v>121</v>
      </c>
      <c r="D213" s="183" t="s">
        <v>121</v>
      </c>
      <c r="E213" s="184" t="s">
        <v>121</v>
      </c>
      <c r="F213" s="179">
        <v>20</v>
      </c>
      <c r="G213" s="180"/>
      <c r="H213" s="179">
        <v>123</v>
      </c>
      <c r="I213" s="180"/>
      <c r="J213" s="179">
        <v>70</v>
      </c>
      <c r="K213" s="180"/>
      <c r="L213" s="181">
        <v>97</v>
      </c>
      <c r="M213" s="181"/>
      <c r="N213" s="181">
        <v>79</v>
      </c>
      <c r="O213" s="181"/>
      <c r="P213" s="181">
        <v>52</v>
      </c>
      <c r="Q213" s="181"/>
      <c r="R213" s="181">
        <v>61</v>
      </c>
      <c r="S213" s="181"/>
      <c r="T213" s="134">
        <v>240</v>
      </c>
      <c r="U213" s="134"/>
      <c r="V213" s="134">
        <v>69</v>
      </c>
      <c r="W213" s="134"/>
      <c r="X213" s="134">
        <v>122</v>
      </c>
      <c r="Y213" s="134"/>
      <c r="Z213" s="134">
        <v>267</v>
      </c>
      <c r="AA213" s="134"/>
      <c r="AB213" s="178">
        <v>85</v>
      </c>
      <c r="AC213" s="178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2" t="s">
        <v>122</v>
      </c>
      <c r="C214" s="183" t="s">
        <v>123</v>
      </c>
      <c r="D214" s="183" t="s">
        <v>123</v>
      </c>
      <c r="E214" s="184" t="s">
        <v>123</v>
      </c>
      <c r="F214" s="179">
        <v>5</v>
      </c>
      <c r="G214" s="180"/>
      <c r="H214" s="179">
        <v>28</v>
      </c>
      <c r="I214" s="180"/>
      <c r="J214" s="179">
        <v>32</v>
      </c>
      <c r="K214" s="180"/>
      <c r="L214" s="181">
        <v>53</v>
      </c>
      <c r="M214" s="181"/>
      <c r="N214" s="181">
        <v>176</v>
      </c>
      <c r="O214" s="181"/>
      <c r="P214" s="181">
        <v>49</v>
      </c>
      <c r="Q214" s="181"/>
      <c r="R214" s="181">
        <v>35</v>
      </c>
      <c r="S214" s="181"/>
      <c r="T214" s="134">
        <v>27</v>
      </c>
      <c r="U214" s="134"/>
      <c r="V214" s="134">
        <v>20</v>
      </c>
      <c r="W214" s="134"/>
      <c r="X214" s="134">
        <v>21</v>
      </c>
      <c r="Y214" s="134"/>
      <c r="Z214" s="134">
        <v>29</v>
      </c>
      <c r="AA214" s="134"/>
      <c r="AB214" s="178">
        <v>33</v>
      </c>
      <c r="AC214" s="178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5" t="s">
        <v>84</v>
      </c>
      <c r="C215" s="186" t="s">
        <v>124</v>
      </c>
      <c r="D215" s="186" t="s">
        <v>124</v>
      </c>
      <c r="E215" s="187" t="s">
        <v>124</v>
      </c>
      <c r="F215" s="179">
        <v>119</v>
      </c>
      <c r="G215" s="180"/>
      <c r="H215" s="179">
        <v>10</v>
      </c>
      <c r="I215" s="180"/>
      <c r="J215" s="179">
        <v>4</v>
      </c>
      <c r="K215" s="180"/>
      <c r="L215" s="181">
        <v>9</v>
      </c>
      <c r="M215" s="181"/>
      <c r="N215" s="181">
        <v>5</v>
      </c>
      <c r="O215" s="181"/>
      <c r="P215" s="181">
        <v>6</v>
      </c>
      <c r="Q215" s="181"/>
      <c r="R215" s="181">
        <v>3</v>
      </c>
      <c r="S215" s="181"/>
      <c r="T215" s="134">
        <v>1</v>
      </c>
      <c r="U215" s="134"/>
      <c r="V215" s="134">
        <v>70</v>
      </c>
      <c r="W215" s="134"/>
      <c r="X215" s="134">
        <v>7</v>
      </c>
      <c r="Y215" s="134"/>
      <c r="Z215" s="134">
        <v>7</v>
      </c>
      <c r="AA215" s="134"/>
      <c r="AB215" s="178">
        <v>8</v>
      </c>
      <c r="AC215" s="178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2" t="s">
        <v>125</v>
      </c>
      <c r="C216" s="183" t="s">
        <v>126</v>
      </c>
      <c r="D216" s="183" t="s">
        <v>126</v>
      </c>
      <c r="E216" s="184" t="s">
        <v>126</v>
      </c>
      <c r="F216" s="179">
        <v>27</v>
      </c>
      <c r="G216" s="180"/>
      <c r="H216" s="179">
        <v>149</v>
      </c>
      <c r="I216" s="180"/>
      <c r="J216" s="179">
        <v>162</v>
      </c>
      <c r="K216" s="180"/>
      <c r="L216" s="181">
        <v>191</v>
      </c>
      <c r="M216" s="181"/>
      <c r="N216" s="181">
        <v>195</v>
      </c>
      <c r="O216" s="181"/>
      <c r="P216" s="181">
        <v>221</v>
      </c>
      <c r="Q216" s="181"/>
      <c r="R216" s="181">
        <v>181</v>
      </c>
      <c r="S216" s="181"/>
      <c r="T216" s="134">
        <v>156</v>
      </c>
      <c r="U216" s="134"/>
      <c r="V216" s="134">
        <v>150</v>
      </c>
      <c r="W216" s="134"/>
      <c r="X216" s="134">
        <v>117</v>
      </c>
      <c r="Y216" s="134"/>
      <c r="Z216" s="134">
        <v>126</v>
      </c>
      <c r="AA216" s="134"/>
      <c r="AB216" s="178">
        <v>115</v>
      </c>
      <c r="AC216" s="178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2" t="s">
        <v>61</v>
      </c>
      <c r="C217" s="183" t="s">
        <v>127</v>
      </c>
      <c r="D217" s="183" t="s">
        <v>127</v>
      </c>
      <c r="E217" s="184" t="s">
        <v>127</v>
      </c>
      <c r="F217" s="179">
        <v>13</v>
      </c>
      <c r="G217" s="180"/>
      <c r="H217" s="179">
        <v>38</v>
      </c>
      <c r="I217" s="180"/>
      <c r="J217" s="179">
        <v>59</v>
      </c>
      <c r="K217" s="180"/>
      <c r="L217" s="181">
        <v>83</v>
      </c>
      <c r="M217" s="181"/>
      <c r="N217" s="181">
        <v>67</v>
      </c>
      <c r="O217" s="181"/>
      <c r="P217" s="181">
        <v>86</v>
      </c>
      <c r="Q217" s="181"/>
      <c r="R217" s="181">
        <v>45</v>
      </c>
      <c r="S217" s="181"/>
      <c r="T217" s="134">
        <v>53</v>
      </c>
      <c r="U217" s="134"/>
      <c r="V217" s="134">
        <v>72</v>
      </c>
      <c r="W217" s="134"/>
      <c r="X217" s="134">
        <v>76</v>
      </c>
      <c r="Y217" s="134"/>
      <c r="Z217" s="134">
        <v>157</v>
      </c>
      <c r="AA217" s="134"/>
      <c r="AB217" s="178">
        <v>41</v>
      </c>
      <c r="AC217" s="178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5" t="s">
        <v>128</v>
      </c>
      <c r="C218" s="186" t="s">
        <v>129</v>
      </c>
      <c r="D218" s="186" t="s">
        <v>129</v>
      </c>
      <c r="E218" s="187" t="s">
        <v>129</v>
      </c>
      <c r="F218" s="179">
        <v>347</v>
      </c>
      <c r="G218" s="180"/>
      <c r="H218" s="179">
        <v>43</v>
      </c>
      <c r="I218" s="180"/>
      <c r="J218" s="179">
        <v>35</v>
      </c>
      <c r="K218" s="180"/>
      <c r="L218" s="181">
        <v>62</v>
      </c>
      <c r="M218" s="181"/>
      <c r="N218" s="181">
        <v>51</v>
      </c>
      <c r="O218" s="181"/>
      <c r="P218" s="181">
        <v>55</v>
      </c>
      <c r="Q218" s="181"/>
      <c r="R218" s="181">
        <v>25</v>
      </c>
      <c r="S218" s="181"/>
      <c r="T218" s="134">
        <v>44</v>
      </c>
      <c r="U218" s="134"/>
      <c r="V218" s="134">
        <v>42</v>
      </c>
      <c r="W218" s="134"/>
      <c r="X218" s="134">
        <v>30</v>
      </c>
      <c r="Y218" s="134"/>
      <c r="Z218" s="134">
        <v>37</v>
      </c>
      <c r="AA218" s="134"/>
      <c r="AB218" s="178">
        <v>26</v>
      </c>
      <c r="AC218" s="178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5" t="s">
        <v>130</v>
      </c>
      <c r="C219" s="186" t="s">
        <v>131</v>
      </c>
      <c r="D219" s="186" t="s">
        <v>131</v>
      </c>
      <c r="E219" s="187" t="s">
        <v>131</v>
      </c>
      <c r="F219" s="179">
        <v>4</v>
      </c>
      <c r="G219" s="180"/>
      <c r="H219" s="179">
        <v>536</v>
      </c>
      <c r="I219" s="180"/>
      <c r="J219" s="179">
        <v>431</v>
      </c>
      <c r="K219" s="180"/>
      <c r="L219" s="181">
        <v>568</v>
      </c>
      <c r="M219" s="181"/>
      <c r="N219" s="181">
        <v>434</v>
      </c>
      <c r="O219" s="181"/>
      <c r="P219" s="181">
        <v>442</v>
      </c>
      <c r="Q219" s="181"/>
      <c r="R219" s="181">
        <v>455</v>
      </c>
      <c r="S219" s="181"/>
      <c r="T219" s="134">
        <v>419</v>
      </c>
      <c r="U219" s="134"/>
      <c r="V219" s="134">
        <v>451</v>
      </c>
      <c r="W219" s="134"/>
      <c r="X219" s="134">
        <v>457</v>
      </c>
      <c r="Y219" s="134"/>
      <c r="Z219" s="134">
        <v>398</v>
      </c>
      <c r="AA219" s="134"/>
      <c r="AB219" s="178">
        <v>265</v>
      </c>
      <c r="AC219" s="178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5" t="s">
        <v>132</v>
      </c>
      <c r="C220" s="186" t="s">
        <v>133</v>
      </c>
      <c r="D220" s="186" t="s">
        <v>133</v>
      </c>
      <c r="E220" s="187" t="s">
        <v>133</v>
      </c>
      <c r="F220" s="179">
        <v>1039</v>
      </c>
      <c r="G220" s="180"/>
      <c r="H220" s="179">
        <v>4</v>
      </c>
      <c r="I220" s="180"/>
      <c r="J220" s="179">
        <v>10</v>
      </c>
      <c r="K220" s="180"/>
      <c r="L220" s="181">
        <v>6</v>
      </c>
      <c r="M220" s="181"/>
      <c r="N220" s="181">
        <v>5</v>
      </c>
      <c r="O220" s="181"/>
      <c r="P220" s="181">
        <v>1</v>
      </c>
      <c r="Q220" s="181"/>
      <c r="R220" s="181">
        <v>2</v>
      </c>
      <c r="S220" s="181"/>
      <c r="T220" s="134">
        <v>5</v>
      </c>
      <c r="U220" s="134"/>
      <c r="V220" s="134">
        <v>5</v>
      </c>
      <c r="W220" s="134"/>
      <c r="X220" s="134">
        <v>11</v>
      </c>
      <c r="Y220" s="134"/>
      <c r="Z220" s="134">
        <v>5</v>
      </c>
      <c r="AA220" s="134"/>
      <c r="AB220" s="178">
        <v>3</v>
      </c>
      <c r="AC220" s="178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5" t="s">
        <v>134</v>
      </c>
      <c r="C221" s="186" t="s">
        <v>135</v>
      </c>
      <c r="D221" s="186" t="s">
        <v>135</v>
      </c>
      <c r="E221" s="187" t="s">
        <v>135</v>
      </c>
      <c r="F221" s="179">
        <v>10</v>
      </c>
      <c r="G221" s="180"/>
      <c r="H221" s="179">
        <v>1625</v>
      </c>
      <c r="I221" s="180"/>
      <c r="J221" s="179">
        <v>1411</v>
      </c>
      <c r="K221" s="180"/>
      <c r="L221" s="181">
        <v>1465</v>
      </c>
      <c r="M221" s="181"/>
      <c r="N221" s="181">
        <v>1389</v>
      </c>
      <c r="O221" s="181"/>
      <c r="P221" s="181">
        <v>1412</v>
      </c>
      <c r="Q221" s="181"/>
      <c r="R221" s="181">
        <v>1236</v>
      </c>
      <c r="S221" s="181"/>
      <c r="T221" s="134">
        <v>1571</v>
      </c>
      <c r="U221" s="134"/>
      <c r="V221" s="134">
        <v>1363</v>
      </c>
      <c r="W221" s="134"/>
      <c r="X221" s="134">
        <v>1409</v>
      </c>
      <c r="Y221" s="134"/>
      <c r="Z221" s="134">
        <v>1541</v>
      </c>
      <c r="AA221" s="134"/>
      <c r="AB221" s="178">
        <v>1142</v>
      </c>
      <c r="AC221" s="178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2" t="s">
        <v>136</v>
      </c>
      <c r="C222" s="183" t="s">
        <v>137</v>
      </c>
      <c r="D222" s="183" t="s">
        <v>137</v>
      </c>
      <c r="E222" s="184" t="s">
        <v>137</v>
      </c>
      <c r="F222" s="179">
        <v>110</v>
      </c>
      <c r="G222" s="180"/>
      <c r="H222" s="179">
        <v>31</v>
      </c>
      <c r="I222" s="180"/>
      <c r="J222" s="179">
        <v>23</v>
      </c>
      <c r="K222" s="180"/>
      <c r="L222" s="181">
        <v>13</v>
      </c>
      <c r="M222" s="181"/>
      <c r="N222" s="181">
        <v>10</v>
      </c>
      <c r="O222" s="181"/>
      <c r="P222" s="181">
        <v>11</v>
      </c>
      <c r="Q222" s="181"/>
      <c r="R222" s="181">
        <v>11</v>
      </c>
      <c r="S222" s="181"/>
      <c r="T222" s="134">
        <v>9</v>
      </c>
      <c r="U222" s="134"/>
      <c r="V222" s="134">
        <v>16</v>
      </c>
      <c r="W222" s="134"/>
      <c r="X222" s="134">
        <v>14</v>
      </c>
      <c r="Y222" s="134"/>
      <c r="Z222" s="134">
        <v>10</v>
      </c>
      <c r="AA222" s="134"/>
      <c r="AB222" s="178">
        <v>15</v>
      </c>
      <c r="AC222" s="178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1" t="s">
        <v>138</v>
      </c>
      <c r="C223" s="192" t="s">
        <v>139</v>
      </c>
      <c r="D223" s="192" t="s">
        <v>139</v>
      </c>
      <c r="E223" s="193" t="s">
        <v>139</v>
      </c>
      <c r="F223" s="162"/>
      <c r="G223" s="163"/>
      <c r="H223" s="162">
        <v>50</v>
      </c>
      <c r="I223" s="163"/>
      <c r="J223" s="162">
        <v>43</v>
      </c>
      <c r="K223" s="163"/>
      <c r="L223" s="181">
        <v>54</v>
      </c>
      <c r="M223" s="181"/>
      <c r="N223" s="181">
        <v>68</v>
      </c>
      <c r="O223" s="181"/>
      <c r="P223" s="181">
        <v>89</v>
      </c>
      <c r="Q223" s="181"/>
      <c r="R223" s="181">
        <v>82</v>
      </c>
      <c r="S223" s="181"/>
      <c r="T223" s="134">
        <v>108</v>
      </c>
      <c r="U223" s="134"/>
      <c r="V223" s="134">
        <v>99</v>
      </c>
      <c r="W223" s="134"/>
      <c r="X223" s="134">
        <v>106</v>
      </c>
      <c r="Y223" s="134"/>
      <c r="Z223" s="134">
        <v>99</v>
      </c>
      <c r="AA223" s="134"/>
      <c r="AB223" s="178">
        <v>101</v>
      </c>
      <c r="AC223" s="178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88" t="s">
        <v>41</v>
      </c>
      <c r="C224" s="189"/>
      <c r="D224" s="189"/>
      <c r="E224" s="190"/>
      <c r="F224" s="167">
        <f>SUM(F203:F223)</f>
        <v>2787</v>
      </c>
      <c r="G224" s="168"/>
      <c r="H224" s="397">
        <f>SUM(H203:H223)</f>
        <v>4264</v>
      </c>
      <c r="I224" s="398"/>
      <c r="J224" s="166">
        <f>SUM(J203:J223)</f>
        <v>3398</v>
      </c>
      <c r="K224" s="166"/>
      <c r="L224" s="397">
        <f>SUM(L203:L223)</f>
        <v>4179</v>
      </c>
      <c r="M224" s="398"/>
      <c r="N224" s="397">
        <f>SUM(N203:N223)</f>
        <v>3796</v>
      </c>
      <c r="O224" s="398"/>
      <c r="P224" s="164">
        <f>(P203+P204+P205+P206+P207+P208+P209+P210+P211+P212+P213+P214+P215+P216+P217+P218+P219+P220+P221+P222+P223)</f>
        <v>3722</v>
      </c>
      <c r="Q224" s="165"/>
      <c r="R224" s="164">
        <f>(R203+R204+R205+R206+R207+R208+R209+R210+R211+R212+R213+R214+R215+R216+R217+R218+R219+R220+R221+R222+R223)</f>
        <v>3547</v>
      </c>
      <c r="S224" s="165"/>
      <c r="T224" s="164">
        <f>(T203+T204+T205+T206+T207+T208+T209+T210+T211+T212+T213+T214+T215+T216+T217+T218+T219+T220+T221+T222+T223)</f>
        <v>4078</v>
      </c>
      <c r="U224" s="165"/>
      <c r="V224" s="164">
        <f>(V203+V204+V205+V206+V207+V208+V209+V210+V211+V212+V213+V214+V215+V216+V217+V218+V219+V220+V221+V222+V223)</f>
        <v>3700</v>
      </c>
      <c r="W224" s="165"/>
      <c r="X224" s="395">
        <f>(X203+X204+X205+X206+X207+X208+X209+X210+X211+X212+X213+X214+X215+X216+X217+X218+X219+X220+X221+X222+X223)</f>
        <v>3897</v>
      </c>
      <c r="Y224" s="396"/>
      <c r="Z224" s="395">
        <f>(Z203+Z204+Z205+Z206+Z207+Z208+Z209+Z210+Z211+Z212+Z213+Z214+Z215+Z216+Z217+Z218+Z219+Z220+Z221+Z222+Z223)</f>
        <v>4053</v>
      </c>
      <c r="AA224" s="396"/>
      <c r="AB224" s="395">
        <f>(AB203+AB204+AB205+AB206+AB207+AB208+AB209+AB210+AB211+AB212+AB213+AB214+AB215+AB216+AB217+AB218+AB219+AB220+AB221+AB222+AB223)</f>
        <v>2735</v>
      </c>
      <c r="AC224" s="396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0" t="s">
        <v>78</v>
      </c>
      <c r="C226" s="221"/>
      <c r="D226" s="221"/>
      <c r="E226" s="221"/>
      <c r="F226" s="221"/>
      <c r="G226" s="221"/>
      <c r="H226" s="22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3"/>
      <c r="C227" s="224"/>
      <c r="D227" s="224"/>
      <c r="E227" s="224"/>
      <c r="F227" s="224"/>
      <c r="G227" s="224"/>
      <c r="H227" s="22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08" t="s">
        <v>60</v>
      </c>
      <c r="C228" s="209"/>
      <c r="D228" s="209"/>
      <c r="E228" s="210"/>
      <c r="F228" s="470" t="s">
        <v>44</v>
      </c>
      <c r="G228" s="173"/>
      <c r="H228" s="174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1" t="str">
        <f t="shared" ref="B229:B236" si="3">+B203</f>
        <v>ADMINISTRATIVA Y FINANCIERA</v>
      </c>
      <c r="C229" s="472"/>
      <c r="D229" s="472"/>
      <c r="E229" s="473"/>
      <c r="F229" s="474">
        <f>(F203+H203+J203+L203+N203++P203+R203+T203+V203+X203+Z203+AB203)</f>
        <v>784</v>
      </c>
      <c r="G229" s="475"/>
      <c r="H229" s="476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7" t="str">
        <f t="shared" si="3"/>
        <v>ARCHIVO Y CORRESPONDENCIA</v>
      </c>
      <c r="C230" s="478"/>
      <c r="D230" s="478"/>
      <c r="E230" s="479"/>
      <c r="F230" s="474">
        <f>(F204+H204+J204+L204+N204++P204+R204+T204+V204+X204+Z204+AB204)</f>
        <v>691</v>
      </c>
      <c r="G230" s="475"/>
      <c r="H230" s="476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7" t="str">
        <f t="shared" si="3"/>
        <v>ASUNTOS LEGALES</v>
      </c>
      <c r="C231" s="478"/>
      <c r="D231" s="478"/>
      <c r="E231" s="479"/>
      <c r="F231" s="474">
        <f>(F205+H205+J205+L205+N205++P205+R205+T205+V205+X205+Z205+AB205)</f>
        <v>3242</v>
      </c>
      <c r="G231" s="475"/>
      <c r="H231" s="476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7" t="str">
        <f t="shared" si="3"/>
        <v>ATENCIÓN AL CIUDADANO</v>
      </c>
      <c r="C232" s="478"/>
      <c r="D232" s="478"/>
      <c r="E232" s="479"/>
      <c r="F232" s="480">
        <f t="shared" ref="F232:F249" si="4">(F206+H206+J206+L206+N206+P206+R206+T206+V206+X206+Z206+AB206)</f>
        <v>180</v>
      </c>
      <c r="G232" s="176"/>
      <c r="H232" s="17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7" t="str">
        <f t="shared" si="3"/>
        <v>CALIDAD EDUCATIVA</v>
      </c>
      <c r="C233" s="478"/>
      <c r="D233" s="478"/>
      <c r="E233" s="479"/>
      <c r="F233" s="480">
        <f t="shared" si="4"/>
        <v>1325</v>
      </c>
      <c r="G233" s="176"/>
      <c r="H233" s="17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7" t="str">
        <f t="shared" si="3"/>
        <v>COBERTURA</v>
      </c>
      <c r="C234" s="478"/>
      <c r="D234" s="478"/>
      <c r="E234" s="479"/>
      <c r="F234" s="480">
        <f t="shared" si="4"/>
        <v>1285</v>
      </c>
      <c r="G234" s="176"/>
      <c r="H234" s="17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7" t="str">
        <f t="shared" si="3"/>
        <v>COMUNICACIONES</v>
      </c>
      <c r="C235" s="478"/>
      <c r="D235" s="478"/>
      <c r="E235" s="479"/>
      <c r="F235" s="480">
        <f t="shared" si="4"/>
        <v>490</v>
      </c>
      <c r="G235" s="176"/>
      <c r="H235" s="17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7" t="str">
        <f t="shared" si="3"/>
        <v>CONSTANCIAS</v>
      </c>
      <c r="C236" s="478"/>
      <c r="D236" s="478"/>
      <c r="E236" s="479"/>
      <c r="F236" s="480">
        <f t="shared" si="4"/>
        <v>6389</v>
      </c>
      <c r="G236" s="176"/>
      <c r="H236" s="17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1" t="s">
        <v>80</v>
      </c>
      <c r="C237" s="482"/>
      <c r="D237" s="482"/>
      <c r="E237" s="483"/>
      <c r="F237" s="484">
        <f t="shared" si="4"/>
        <v>1213</v>
      </c>
      <c r="G237" s="160"/>
      <c r="H237" s="16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1" t="s">
        <v>81</v>
      </c>
      <c r="C238" s="482"/>
      <c r="D238" s="482"/>
      <c r="E238" s="483"/>
      <c r="F238" s="484">
        <f t="shared" si="4"/>
        <v>436</v>
      </c>
      <c r="G238" s="160"/>
      <c r="H238" s="16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1" t="s">
        <v>82</v>
      </c>
      <c r="C239" s="482"/>
      <c r="D239" s="482"/>
      <c r="E239" s="483"/>
      <c r="F239" s="484">
        <f t="shared" si="4"/>
        <v>1285</v>
      </c>
      <c r="G239" s="160"/>
      <c r="H239" s="16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1" t="s">
        <v>83</v>
      </c>
      <c r="C240" s="482"/>
      <c r="D240" s="482"/>
      <c r="E240" s="483"/>
      <c r="F240" s="484">
        <f t="shared" si="4"/>
        <v>508</v>
      </c>
      <c r="G240" s="160"/>
      <c r="H240" s="16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7" t="str">
        <f t="shared" ref="B241:B249" si="5">+B215</f>
        <v>GESTION ORGANIZACIONAL</v>
      </c>
      <c r="C241" s="478"/>
      <c r="D241" s="478"/>
      <c r="E241" s="479"/>
      <c r="F241" s="484">
        <f t="shared" si="4"/>
        <v>249</v>
      </c>
      <c r="G241" s="160"/>
      <c r="H241" s="16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7" t="str">
        <f t="shared" si="5"/>
        <v>HOJAS DE VIDA</v>
      </c>
      <c r="C242" s="478"/>
      <c r="D242" s="478"/>
      <c r="E242" s="479"/>
      <c r="F242" s="484">
        <f t="shared" si="4"/>
        <v>1790</v>
      </c>
      <c r="G242" s="160"/>
      <c r="H242" s="16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7" t="str">
        <f t="shared" si="5"/>
        <v>INSPECCION Y VIGILANCIA</v>
      </c>
      <c r="C243" s="478"/>
      <c r="D243" s="478"/>
      <c r="E243" s="479"/>
      <c r="F243" s="484">
        <f t="shared" si="4"/>
        <v>790</v>
      </c>
      <c r="G243" s="160"/>
      <c r="H243" s="16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7" t="str">
        <f t="shared" si="5"/>
        <v>PLANEACIÓN</v>
      </c>
      <c r="C244" s="478"/>
      <c r="D244" s="478"/>
      <c r="E244" s="479"/>
      <c r="F244" s="484">
        <f t="shared" si="4"/>
        <v>797</v>
      </c>
      <c r="G244" s="160"/>
      <c r="H244" s="16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7" t="str">
        <f t="shared" si="5"/>
        <v>PRESTACIONES SOCIALES</v>
      </c>
      <c r="C245" s="478"/>
      <c r="D245" s="478"/>
      <c r="E245" s="479"/>
      <c r="F245" s="484">
        <f t="shared" si="4"/>
        <v>4860</v>
      </c>
      <c r="G245" s="160"/>
      <c r="H245" s="16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7" t="str">
        <f t="shared" si="5"/>
        <v>PRESUPUESTO</v>
      </c>
      <c r="C246" s="478"/>
      <c r="D246" s="478"/>
      <c r="E246" s="479"/>
      <c r="F246" s="484">
        <f t="shared" si="4"/>
        <v>1096</v>
      </c>
      <c r="G246" s="160"/>
      <c r="H246" s="16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7" t="str">
        <f t="shared" si="5"/>
        <v>RECURSOS HUMANOS</v>
      </c>
      <c r="C247" s="478"/>
      <c r="D247" s="478"/>
      <c r="E247" s="479"/>
      <c r="F247" s="484">
        <f t="shared" si="4"/>
        <v>15574</v>
      </c>
      <c r="G247" s="160"/>
      <c r="H247" s="16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7" t="str">
        <f t="shared" si="5"/>
        <v>SISTEMAS</v>
      </c>
      <c r="C248" s="478"/>
      <c r="D248" s="478"/>
      <c r="E248" s="479"/>
      <c r="F248" s="484">
        <f t="shared" si="4"/>
        <v>273</v>
      </c>
      <c r="G248" s="160"/>
      <c r="H248" s="16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5" t="str">
        <f t="shared" si="5"/>
        <v>TESORERIA</v>
      </c>
      <c r="C249" s="486"/>
      <c r="D249" s="486"/>
      <c r="E249" s="487"/>
      <c r="F249" s="484">
        <f t="shared" si="4"/>
        <v>899</v>
      </c>
      <c r="G249" s="160"/>
      <c r="H249" s="16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88" t="s">
        <v>41</v>
      </c>
      <c r="C250" s="489"/>
      <c r="D250" s="489"/>
      <c r="E250" s="490"/>
      <c r="F250" s="437">
        <f>SUM(F229:F249)</f>
        <v>44156</v>
      </c>
      <c r="G250" s="491"/>
      <c r="H250" s="438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0" t="s">
        <v>62</v>
      </c>
      <c r="C252" s="221"/>
      <c r="D252" s="221"/>
      <c r="E252" s="221"/>
      <c r="F252" s="221"/>
      <c r="G252" s="221"/>
      <c r="H252" s="221"/>
      <c r="I252" s="221"/>
      <c r="J252" s="221"/>
      <c r="K252" s="221"/>
      <c r="L252" s="221"/>
      <c r="M252" s="221"/>
      <c r="N252" s="221"/>
      <c r="O252" s="221"/>
      <c r="P252" s="221"/>
      <c r="Q252" s="221"/>
      <c r="R252" s="221"/>
      <c r="S252" s="221"/>
      <c r="T252" s="221"/>
      <c r="U252" s="221"/>
      <c r="V252" s="221"/>
      <c r="W252" s="221"/>
      <c r="X252" s="221"/>
      <c r="Y252" s="221"/>
      <c r="Z252" s="221"/>
      <c r="AA252" s="221"/>
      <c r="AB252" s="221"/>
      <c r="AC252" s="222"/>
    </row>
    <row r="253" spans="2:32" ht="6.75" customHeight="1" thickBot="1" x14ac:dyDescent="0.25">
      <c r="B253" s="223"/>
      <c r="C253" s="224"/>
      <c r="D253" s="224"/>
      <c r="E253" s="224"/>
      <c r="F253" s="224"/>
      <c r="G253" s="224"/>
      <c r="H253" s="224"/>
      <c r="I253" s="224"/>
      <c r="J253" s="224"/>
      <c r="K253" s="224"/>
      <c r="L253" s="224"/>
      <c r="M253" s="224"/>
      <c r="N253" s="224"/>
      <c r="O253" s="224"/>
      <c r="P253" s="224"/>
      <c r="Q253" s="224"/>
      <c r="R253" s="224"/>
      <c r="S253" s="224"/>
      <c r="T253" s="224"/>
      <c r="U253" s="224"/>
      <c r="V253" s="224"/>
      <c r="W253" s="224"/>
      <c r="X253" s="224"/>
      <c r="Y253" s="224"/>
      <c r="Z253" s="224"/>
      <c r="AA253" s="224"/>
      <c r="AB253" s="224"/>
      <c r="AC253" s="225"/>
    </row>
    <row r="254" spans="2:32" ht="13.5" thickBot="1" x14ac:dyDescent="0.25">
      <c r="B254" s="228" t="s">
        <v>60</v>
      </c>
      <c r="C254" s="229"/>
      <c r="D254" s="229"/>
      <c r="E254" s="230"/>
      <c r="F254" s="411" t="s">
        <v>14</v>
      </c>
      <c r="G254" s="393"/>
      <c r="H254" s="416" t="s">
        <v>15</v>
      </c>
      <c r="I254" s="392"/>
      <c r="J254" s="392" t="s">
        <v>16</v>
      </c>
      <c r="K254" s="392"/>
      <c r="L254" s="392" t="s">
        <v>17</v>
      </c>
      <c r="M254" s="392"/>
      <c r="N254" s="392" t="s">
        <v>18</v>
      </c>
      <c r="O254" s="392"/>
      <c r="P254" s="392" t="s">
        <v>19</v>
      </c>
      <c r="Q254" s="392"/>
      <c r="R254" s="392" t="s">
        <v>21</v>
      </c>
      <c r="S254" s="392"/>
      <c r="T254" s="392" t="s">
        <v>22</v>
      </c>
      <c r="U254" s="392"/>
      <c r="V254" s="392" t="s">
        <v>23</v>
      </c>
      <c r="W254" s="392"/>
      <c r="X254" s="392" t="s">
        <v>24</v>
      </c>
      <c r="Y254" s="392"/>
      <c r="Z254" s="392" t="s">
        <v>25</v>
      </c>
      <c r="AA254" s="392"/>
      <c r="AB254" s="392" t="s">
        <v>26</v>
      </c>
      <c r="AC254" s="393"/>
    </row>
    <row r="255" spans="2:32" x14ac:dyDescent="0.2">
      <c r="B255" s="492" t="str">
        <f t="shared" ref="B255:B262" si="6">+B203</f>
        <v>ADMINISTRATIVA Y FINANCIERA</v>
      </c>
      <c r="C255" s="493"/>
      <c r="D255" s="493"/>
      <c r="E255" s="494"/>
      <c r="F255" s="132">
        <v>1</v>
      </c>
      <c r="G255" s="133"/>
      <c r="H255" s="132">
        <v>1</v>
      </c>
      <c r="I255" s="133"/>
      <c r="J255" s="132">
        <v>1</v>
      </c>
      <c r="K255" s="133"/>
      <c r="L255" s="132" t="s">
        <v>151</v>
      </c>
      <c r="M255" s="133"/>
      <c r="N255" s="132" t="s">
        <v>151</v>
      </c>
      <c r="O255" s="133"/>
      <c r="P255" s="132" t="s">
        <v>151</v>
      </c>
      <c r="Q255" s="133"/>
      <c r="R255" s="132">
        <v>0.99450000000000005</v>
      </c>
      <c r="S255" s="133"/>
      <c r="T255" s="132" t="s">
        <v>151</v>
      </c>
      <c r="U255" s="133"/>
      <c r="V255" s="132" t="s">
        <v>151</v>
      </c>
      <c r="W255" s="133"/>
      <c r="X255" s="132" t="s">
        <v>151</v>
      </c>
      <c r="Y255" s="133"/>
      <c r="Z255" s="495" t="s">
        <v>151</v>
      </c>
      <c r="AA255" s="133"/>
      <c r="AB255" s="496" t="s">
        <v>151</v>
      </c>
      <c r="AC255" s="133"/>
      <c r="AE255" s="93"/>
      <c r="AF255" s="91"/>
    </row>
    <row r="256" spans="2:32" ht="24.75" customHeight="1" x14ac:dyDescent="0.2">
      <c r="B256" s="185" t="str">
        <f t="shared" si="6"/>
        <v>ARCHIVO Y CORRESPONDENCIA</v>
      </c>
      <c r="C256" s="186"/>
      <c r="D256" s="186"/>
      <c r="E256" s="187"/>
      <c r="F256" s="132">
        <v>1</v>
      </c>
      <c r="G256" s="133"/>
      <c r="H256" s="132">
        <v>1</v>
      </c>
      <c r="I256" s="133"/>
      <c r="J256" s="132">
        <v>0.97960000000000003</v>
      </c>
      <c r="K256" s="133"/>
      <c r="L256" s="132" t="s">
        <v>151</v>
      </c>
      <c r="M256" s="133"/>
      <c r="N256" s="132" t="s">
        <v>151</v>
      </c>
      <c r="O256" s="133"/>
      <c r="P256" s="132" t="s">
        <v>151</v>
      </c>
      <c r="Q256" s="133"/>
      <c r="R256" s="132" t="s">
        <v>151</v>
      </c>
      <c r="S256" s="133"/>
      <c r="T256" s="132" t="s">
        <v>151</v>
      </c>
      <c r="U256" s="133"/>
      <c r="V256" s="132" t="s">
        <v>151</v>
      </c>
      <c r="W256" s="133"/>
      <c r="X256" s="132" t="s">
        <v>151</v>
      </c>
      <c r="Y256" s="133"/>
      <c r="Z256" s="495" t="s">
        <v>151</v>
      </c>
      <c r="AA256" s="133"/>
      <c r="AB256" s="496" t="s">
        <v>151</v>
      </c>
      <c r="AC256" s="133"/>
      <c r="AE256" s="93"/>
      <c r="AF256" s="91"/>
    </row>
    <row r="257" spans="2:32" x14ac:dyDescent="0.2">
      <c r="B257" s="185" t="str">
        <f t="shared" si="6"/>
        <v>ASUNTOS LEGALES</v>
      </c>
      <c r="C257" s="186"/>
      <c r="D257" s="186"/>
      <c r="E257" s="187"/>
      <c r="F257" s="132">
        <v>1</v>
      </c>
      <c r="G257" s="133"/>
      <c r="H257" s="132">
        <v>1</v>
      </c>
      <c r="I257" s="133"/>
      <c r="J257" s="132">
        <v>0.99829999999999997</v>
      </c>
      <c r="K257" s="133"/>
      <c r="L257" s="132" t="s">
        <v>151</v>
      </c>
      <c r="M257" s="133"/>
      <c r="N257" s="132" t="s">
        <v>151</v>
      </c>
      <c r="O257" s="133"/>
      <c r="P257" s="132" t="s">
        <v>151</v>
      </c>
      <c r="Q257" s="133"/>
      <c r="R257" s="132" t="s">
        <v>151</v>
      </c>
      <c r="S257" s="133"/>
      <c r="T257" s="132" t="s">
        <v>151</v>
      </c>
      <c r="U257" s="133"/>
      <c r="V257" s="132" t="s">
        <v>151</v>
      </c>
      <c r="W257" s="133"/>
      <c r="X257" s="132" t="s">
        <v>151</v>
      </c>
      <c r="Y257" s="133"/>
      <c r="Z257" s="495" t="s">
        <v>151</v>
      </c>
      <c r="AA257" s="133"/>
      <c r="AB257" s="496" t="s">
        <v>151</v>
      </c>
      <c r="AC257" s="133"/>
      <c r="AE257" s="93"/>
      <c r="AF257" s="91"/>
    </row>
    <row r="258" spans="2:32" x14ac:dyDescent="0.2">
      <c r="B258" s="185" t="str">
        <f t="shared" si="6"/>
        <v>ATENCIÓN AL CIUDADANO</v>
      </c>
      <c r="C258" s="186"/>
      <c r="D258" s="186"/>
      <c r="E258" s="187"/>
      <c r="F258" s="132">
        <v>1</v>
      </c>
      <c r="G258" s="133"/>
      <c r="H258" s="132">
        <v>1</v>
      </c>
      <c r="I258" s="133"/>
      <c r="J258" s="132">
        <v>1</v>
      </c>
      <c r="K258" s="133"/>
      <c r="L258" s="132" t="s">
        <v>151</v>
      </c>
      <c r="M258" s="133"/>
      <c r="N258" s="132" t="s">
        <v>151</v>
      </c>
      <c r="O258" s="133"/>
      <c r="P258" s="132" t="s">
        <v>151</v>
      </c>
      <c r="Q258" s="133"/>
      <c r="R258" s="132" t="s">
        <v>151</v>
      </c>
      <c r="S258" s="133"/>
      <c r="T258" s="132" t="s">
        <v>151</v>
      </c>
      <c r="U258" s="133"/>
      <c r="V258" s="132" t="s">
        <v>151</v>
      </c>
      <c r="W258" s="133"/>
      <c r="X258" s="132" t="s">
        <v>151</v>
      </c>
      <c r="Y258" s="133"/>
      <c r="Z258" s="495" t="s">
        <v>151</v>
      </c>
      <c r="AA258" s="133"/>
      <c r="AB258" s="496" t="s">
        <v>151</v>
      </c>
      <c r="AC258" s="133"/>
      <c r="AE258" s="93"/>
      <c r="AF258" s="91"/>
    </row>
    <row r="259" spans="2:32" x14ac:dyDescent="0.2">
      <c r="B259" s="185" t="str">
        <f t="shared" si="6"/>
        <v>CALIDAD EDUCATIVA</v>
      </c>
      <c r="C259" s="186"/>
      <c r="D259" s="186"/>
      <c r="E259" s="187"/>
      <c r="F259" s="132">
        <v>1</v>
      </c>
      <c r="G259" s="133"/>
      <c r="H259" s="132">
        <v>0.99739999999999995</v>
      </c>
      <c r="I259" s="133"/>
      <c r="J259" s="132">
        <v>0.99739999999999995</v>
      </c>
      <c r="K259" s="133"/>
      <c r="L259" s="132" t="s">
        <v>151</v>
      </c>
      <c r="M259" s="133"/>
      <c r="N259" s="132" t="s">
        <v>151</v>
      </c>
      <c r="O259" s="133"/>
      <c r="P259" s="132" t="s">
        <v>151</v>
      </c>
      <c r="Q259" s="133"/>
      <c r="R259" s="132" t="s">
        <v>151</v>
      </c>
      <c r="S259" s="133"/>
      <c r="T259" s="132" t="s">
        <v>151</v>
      </c>
      <c r="U259" s="133"/>
      <c r="V259" s="132" t="s">
        <v>151</v>
      </c>
      <c r="W259" s="133"/>
      <c r="X259" s="132" t="s">
        <v>151</v>
      </c>
      <c r="Y259" s="133"/>
      <c r="Z259" s="497" t="s">
        <v>154</v>
      </c>
      <c r="AA259" s="133"/>
      <c r="AB259" s="496" t="s">
        <v>151</v>
      </c>
      <c r="AC259" s="133"/>
      <c r="AE259" s="93"/>
      <c r="AF259" s="91"/>
    </row>
    <row r="260" spans="2:32" x14ac:dyDescent="0.2">
      <c r="B260" s="185" t="str">
        <f t="shared" si="6"/>
        <v>COBERTURA</v>
      </c>
      <c r="C260" s="186"/>
      <c r="D260" s="186"/>
      <c r="E260" s="187"/>
      <c r="F260" s="132">
        <v>1</v>
      </c>
      <c r="G260" s="133"/>
      <c r="H260" s="132">
        <v>1</v>
      </c>
      <c r="I260" s="133"/>
      <c r="J260" s="132">
        <v>1</v>
      </c>
      <c r="K260" s="133"/>
      <c r="L260" s="132" t="s">
        <v>151</v>
      </c>
      <c r="M260" s="133"/>
      <c r="N260" s="132" t="s">
        <v>151</v>
      </c>
      <c r="O260" s="133"/>
      <c r="P260" s="132">
        <v>0.99960000000000004</v>
      </c>
      <c r="Q260" s="133"/>
      <c r="R260" s="132">
        <v>0.99719999999999998</v>
      </c>
      <c r="S260" s="133"/>
      <c r="T260" s="132">
        <v>0.99719999999999998</v>
      </c>
      <c r="U260" s="133"/>
      <c r="V260" s="132">
        <v>0.99850000000000005</v>
      </c>
      <c r="W260" s="133"/>
      <c r="X260" s="132">
        <v>0.99209999999999998</v>
      </c>
      <c r="Y260" s="133"/>
      <c r="Z260" s="495" t="s">
        <v>151</v>
      </c>
      <c r="AA260" s="133"/>
      <c r="AB260" s="496" t="s">
        <v>151</v>
      </c>
      <c r="AC260" s="133"/>
      <c r="AE260" s="93"/>
      <c r="AF260" s="91"/>
    </row>
    <row r="261" spans="2:32" x14ac:dyDescent="0.2">
      <c r="B261" s="185" t="str">
        <f t="shared" si="6"/>
        <v>COMUNICACIONES</v>
      </c>
      <c r="C261" s="186"/>
      <c r="D261" s="186"/>
      <c r="E261" s="187"/>
      <c r="F261" s="132">
        <v>1</v>
      </c>
      <c r="G261" s="133"/>
      <c r="H261" s="132">
        <v>1</v>
      </c>
      <c r="I261" s="133"/>
      <c r="J261" s="132">
        <v>1</v>
      </c>
      <c r="K261" s="133"/>
      <c r="L261" s="132" t="s">
        <v>151</v>
      </c>
      <c r="M261" s="133"/>
      <c r="N261" s="132" t="s">
        <v>151</v>
      </c>
      <c r="O261" s="133"/>
      <c r="P261" s="132" t="s">
        <v>151</v>
      </c>
      <c r="Q261" s="133"/>
      <c r="R261" s="132" t="s">
        <v>151</v>
      </c>
      <c r="S261" s="133"/>
      <c r="T261" s="132" t="s">
        <v>151</v>
      </c>
      <c r="U261" s="133"/>
      <c r="V261" s="132" t="s">
        <v>151</v>
      </c>
      <c r="W261" s="133"/>
      <c r="X261" s="132" t="s">
        <v>151</v>
      </c>
      <c r="Y261" s="133"/>
      <c r="Z261" s="495" t="s">
        <v>151</v>
      </c>
      <c r="AA261" s="133"/>
      <c r="AB261" s="496" t="s">
        <v>151</v>
      </c>
      <c r="AC261" s="133"/>
      <c r="AE261" s="93"/>
      <c r="AF261" s="91"/>
    </row>
    <row r="262" spans="2:32" ht="26.25" customHeight="1" x14ac:dyDescent="0.2">
      <c r="B262" s="185" t="str">
        <f t="shared" si="6"/>
        <v>CONSTANCIAS</v>
      </c>
      <c r="C262" s="186"/>
      <c r="D262" s="186"/>
      <c r="E262" s="187"/>
      <c r="F262" s="132">
        <v>0.99960000000000004</v>
      </c>
      <c r="G262" s="133"/>
      <c r="H262" s="132">
        <v>1</v>
      </c>
      <c r="I262" s="133"/>
      <c r="J262" s="132">
        <v>1</v>
      </c>
      <c r="K262" s="133"/>
      <c r="L262" s="132" t="s">
        <v>151</v>
      </c>
      <c r="M262" s="133"/>
      <c r="N262" s="132" t="s">
        <v>151</v>
      </c>
      <c r="O262" s="133"/>
      <c r="P262" s="132" t="s">
        <v>151</v>
      </c>
      <c r="Q262" s="133"/>
      <c r="R262" s="132" t="s">
        <v>151</v>
      </c>
      <c r="S262" s="133"/>
      <c r="T262" s="132" t="s">
        <v>151</v>
      </c>
      <c r="U262" s="133"/>
      <c r="V262" s="132" t="s">
        <v>151</v>
      </c>
      <c r="W262" s="133"/>
      <c r="X262" s="132" t="s">
        <v>151</v>
      </c>
      <c r="Y262" s="133"/>
      <c r="Z262" s="495" t="s">
        <v>151</v>
      </c>
      <c r="AA262" s="133"/>
      <c r="AB262" s="496" t="s">
        <v>151</v>
      </c>
      <c r="AC262" s="133"/>
      <c r="AE262" s="93"/>
      <c r="AF262" s="91"/>
    </row>
    <row r="263" spans="2:32" ht="21.75" customHeight="1" x14ac:dyDescent="0.2">
      <c r="B263" s="481" t="s">
        <v>80</v>
      </c>
      <c r="C263" s="482"/>
      <c r="D263" s="482"/>
      <c r="E263" s="498"/>
      <c r="F263" s="132">
        <v>1</v>
      </c>
      <c r="G263" s="133"/>
      <c r="H263" s="132">
        <v>1</v>
      </c>
      <c r="I263" s="133"/>
      <c r="J263" s="132">
        <v>1</v>
      </c>
      <c r="K263" s="133"/>
      <c r="L263" s="132" t="s">
        <v>151</v>
      </c>
      <c r="M263" s="133"/>
      <c r="N263" s="132" t="s">
        <v>151</v>
      </c>
      <c r="O263" s="133"/>
      <c r="P263" s="132" t="s">
        <v>151</v>
      </c>
      <c r="Q263" s="133"/>
      <c r="R263" s="132" t="s">
        <v>151</v>
      </c>
      <c r="S263" s="133"/>
      <c r="T263" s="132" t="s">
        <v>151</v>
      </c>
      <c r="U263" s="133"/>
      <c r="V263" s="132" t="s">
        <v>151</v>
      </c>
      <c r="W263" s="133"/>
      <c r="X263" s="132" t="s">
        <v>151</v>
      </c>
      <c r="Y263" s="133"/>
      <c r="Z263" s="495" t="s">
        <v>151</v>
      </c>
      <c r="AA263" s="133"/>
      <c r="AB263" s="496" t="s">
        <v>151</v>
      </c>
      <c r="AC263" s="133"/>
      <c r="AE263" s="93"/>
      <c r="AF263" s="91"/>
    </row>
    <row r="264" spans="2:32" x14ac:dyDescent="0.2">
      <c r="B264" s="481" t="s">
        <v>81</v>
      </c>
      <c r="C264" s="482"/>
      <c r="D264" s="482"/>
      <c r="E264" s="498"/>
      <c r="F264" s="132">
        <v>1</v>
      </c>
      <c r="G264" s="133"/>
      <c r="H264" s="132">
        <v>1</v>
      </c>
      <c r="I264" s="133"/>
      <c r="J264" s="132">
        <v>1</v>
      </c>
      <c r="K264" s="133"/>
      <c r="L264" s="132" t="s">
        <v>151</v>
      </c>
      <c r="M264" s="133"/>
      <c r="N264" s="132" t="s">
        <v>151</v>
      </c>
      <c r="O264" s="133"/>
      <c r="P264" s="132" t="s">
        <v>151</v>
      </c>
      <c r="Q264" s="133"/>
      <c r="R264" s="132" t="s">
        <v>151</v>
      </c>
      <c r="S264" s="133"/>
      <c r="T264" s="132" t="s">
        <v>151</v>
      </c>
      <c r="U264" s="133"/>
      <c r="V264" s="132" t="s">
        <v>151</v>
      </c>
      <c r="W264" s="133"/>
      <c r="X264" s="132" t="s">
        <v>151</v>
      </c>
      <c r="Y264" s="133"/>
      <c r="Z264" s="495" t="s">
        <v>151</v>
      </c>
      <c r="AA264" s="133"/>
      <c r="AB264" s="496" t="s">
        <v>151</v>
      </c>
      <c r="AC264" s="133"/>
      <c r="AE264" s="93"/>
      <c r="AF264" s="91"/>
    </row>
    <row r="265" spans="2:32" x14ac:dyDescent="0.2">
      <c r="B265" s="481" t="s">
        <v>82</v>
      </c>
      <c r="C265" s="482"/>
      <c r="D265" s="482"/>
      <c r="E265" s="498"/>
      <c r="F265" s="132">
        <v>1</v>
      </c>
      <c r="G265" s="133"/>
      <c r="H265" s="132">
        <v>1</v>
      </c>
      <c r="I265" s="133"/>
      <c r="J265" s="132">
        <v>1</v>
      </c>
      <c r="K265" s="133"/>
      <c r="L265" s="132" t="s">
        <v>151</v>
      </c>
      <c r="M265" s="133"/>
      <c r="N265" s="132" t="s">
        <v>151</v>
      </c>
      <c r="O265" s="133"/>
      <c r="P265" s="132" t="s">
        <v>151</v>
      </c>
      <c r="Q265" s="133"/>
      <c r="R265" s="132" t="s">
        <v>151</v>
      </c>
      <c r="S265" s="133"/>
      <c r="T265" s="132" t="s">
        <v>151</v>
      </c>
      <c r="U265" s="133"/>
      <c r="V265" s="132" t="s">
        <v>151</v>
      </c>
      <c r="W265" s="133"/>
      <c r="X265" s="132" t="s">
        <v>151</v>
      </c>
      <c r="Y265" s="133"/>
      <c r="Z265" s="495" t="s">
        <v>151</v>
      </c>
      <c r="AA265" s="133"/>
      <c r="AB265" s="496" t="s">
        <v>151</v>
      </c>
      <c r="AC265" s="133"/>
      <c r="AE265" s="93"/>
      <c r="AF265" s="91"/>
    </row>
    <row r="266" spans="2:32" x14ac:dyDescent="0.2">
      <c r="B266" s="481" t="s">
        <v>83</v>
      </c>
      <c r="C266" s="482"/>
      <c r="D266" s="482"/>
      <c r="E266" s="498"/>
      <c r="F266" s="132">
        <v>1</v>
      </c>
      <c r="G266" s="133"/>
      <c r="H266" s="132">
        <v>1</v>
      </c>
      <c r="I266" s="133"/>
      <c r="J266" s="132">
        <v>1</v>
      </c>
      <c r="K266" s="133"/>
      <c r="L266" s="132" t="s">
        <v>151</v>
      </c>
      <c r="M266" s="133"/>
      <c r="N266" s="132" t="s">
        <v>151</v>
      </c>
      <c r="O266" s="133"/>
      <c r="P266" s="132" t="s">
        <v>151</v>
      </c>
      <c r="Q266" s="133"/>
      <c r="R266" s="132" t="s">
        <v>151</v>
      </c>
      <c r="S266" s="133"/>
      <c r="T266" s="132" t="s">
        <v>151</v>
      </c>
      <c r="U266" s="133"/>
      <c r="V266" s="132" t="s">
        <v>151</v>
      </c>
      <c r="W266" s="133"/>
      <c r="X266" s="132" t="s">
        <v>151</v>
      </c>
      <c r="Y266" s="133"/>
      <c r="Z266" s="133" t="s">
        <v>155</v>
      </c>
      <c r="AA266" s="133"/>
      <c r="AB266" s="496" t="s">
        <v>151</v>
      </c>
      <c r="AC266" s="133"/>
      <c r="AE266" s="93"/>
      <c r="AF266" s="91"/>
    </row>
    <row r="267" spans="2:32" x14ac:dyDescent="0.2">
      <c r="B267" s="185" t="str">
        <f t="shared" ref="B267:B275" si="7">+B215</f>
        <v>GESTION ORGANIZACIONAL</v>
      </c>
      <c r="C267" s="186"/>
      <c r="D267" s="186"/>
      <c r="E267" s="187"/>
      <c r="F267" s="132">
        <v>1</v>
      </c>
      <c r="G267" s="133"/>
      <c r="H267" s="132">
        <v>1</v>
      </c>
      <c r="I267" s="133"/>
      <c r="J267" s="132">
        <v>1</v>
      </c>
      <c r="K267" s="133"/>
      <c r="L267" s="132" t="s">
        <v>151</v>
      </c>
      <c r="M267" s="133"/>
      <c r="N267" s="132" t="s">
        <v>151</v>
      </c>
      <c r="O267" s="133"/>
      <c r="P267" s="132" t="s">
        <v>151</v>
      </c>
      <c r="Q267" s="133"/>
      <c r="R267" s="132" t="s">
        <v>151</v>
      </c>
      <c r="S267" s="133"/>
      <c r="T267" s="132" t="s">
        <v>151</v>
      </c>
      <c r="U267" s="133"/>
      <c r="V267" s="132" t="s">
        <v>151</v>
      </c>
      <c r="W267" s="133"/>
      <c r="X267" s="132" t="s">
        <v>151</v>
      </c>
      <c r="Y267" s="133"/>
      <c r="Z267" s="495" t="s">
        <v>151</v>
      </c>
      <c r="AA267" s="133"/>
      <c r="AB267" s="496" t="s">
        <v>151</v>
      </c>
      <c r="AC267" s="133"/>
      <c r="AE267" s="93"/>
      <c r="AF267" s="91"/>
    </row>
    <row r="268" spans="2:32" x14ac:dyDescent="0.2">
      <c r="B268" s="185" t="str">
        <f t="shared" si="7"/>
        <v>HOJAS DE VIDA</v>
      </c>
      <c r="C268" s="186"/>
      <c r="D268" s="186"/>
      <c r="E268" s="187"/>
      <c r="F268" s="132">
        <v>1</v>
      </c>
      <c r="G268" s="133"/>
      <c r="H268" s="132">
        <v>1</v>
      </c>
      <c r="I268" s="133"/>
      <c r="J268" s="132">
        <v>1</v>
      </c>
      <c r="K268" s="133"/>
      <c r="L268" s="132" t="s">
        <v>151</v>
      </c>
      <c r="M268" s="133"/>
      <c r="N268" s="132" t="s">
        <v>151</v>
      </c>
      <c r="O268" s="133"/>
      <c r="P268" s="132" t="s">
        <v>151</v>
      </c>
      <c r="Q268" s="133"/>
      <c r="R268" s="132" t="s">
        <v>151</v>
      </c>
      <c r="S268" s="133"/>
      <c r="T268" s="132" t="s">
        <v>151</v>
      </c>
      <c r="U268" s="133"/>
      <c r="V268" s="132" t="s">
        <v>151</v>
      </c>
      <c r="W268" s="133"/>
      <c r="X268" s="132" t="s">
        <v>151</v>
      </c>
      <c r="Y268" s="133"/>
      <c r="Z268" s="495" t="s">
        <v>151</v>
      </c>
      <c r="AA268" s="133"/>
      <c r="AB268" s="496" t="s">
        <v>151</v>
      </c>
      <c r="AC268" s="133"/>
      <c r="AE268" s="93"/>
      <c r="AF268" s="91"/>
    </row>
    <row r="269" spans="2:32" x14ac:dyDescent="0.2">
      <c r="B269" s="185" t="str">
        <f t="shared" si="7"/>
        <v>INSPECCION Y VIGILANCIA</v>
      </c>
      <c r="C269" s="186"/>
      <c r="D269" s="186"/>
      <c r="E269" s="187"/>
      <c r="F269" s="132">
        <v>1</v>
      </c>
      <c r="G269" s="133"/>
      <c r="H269" s="132">
        <v>1</v>
      </c>
      <c r="I269" s="133"/>
      <c r="J269" s="132">
        <v>1</v>
      </c>
      <c r="K269" s="133"/>
      <c r="L269" s="132" t="s">
        <v>151</v>
      </c>
      <c r="M269" s="133"/>
      <c r="N269" s="132" t="s">
        <v>151</v>
      </c>
      <c r="O269" s="133"/>
      <c r="P269" s="132" t="s">
        <v>151</v>
      </c>
      <c r="Q269" s="133"/>
      <c r="R269" s="132" t="s">
        <v>151</v>
      </c>
      <c r="S269" s="133"/>
      <c r="T269" s="132" t="s">
        <v>151</v>
      </c>
      <c r="U269" s="133"/>
      <c r="V269" s="132" t="s">
        <v>151</v>
      </c>
      <c r="W269" s="133"/>
      <c r="X269" s="132" t="s">
        <v>151</v>
      </c>
      <c r="Y269" s="133"/>
      <c r="Z269" s="495" t="s">
        <v>156</v>
      </c>
      <c r="AA269" s="133"/>
      <c r="AB269" s="496" t="s">
        <v>151</v>
      </c>
      <c r="AC269" s="133"/>
      <c r="AE269" s="93"/>
      <c r="AF269" s="91"/>
    </row>
    <row r="270" spans="2:32" x14ac:dyDescent="0.2">
      <c r="B270" s="185" t="str">
        <f t="shared" si="7"/>
        <v>PLANEACIÓN</v>
      </c>
      <c r="C270" s="186"/>
      <c r="D270" s="186"/>
      <c r="E270" s="187"/>
      <c r="F270" s="132">
        <v>1</v>
      </c>
      <c r="G270" s="133"/>
      <c r="H270" s="132">
        <v>1</v>
      </c>
      <c r="I270" s="133"/>
      <c r="J270" s="132">
        <v>1</v>
      </c>
      <c r="K270" s="133"/>
      <c r="L270" s="132" t="s">
        <v>151</v>
      </c>
      <c r="M270" s="133"/>
      <c r="N270" s="132" t="s">
        <v>151</v>
      </c>
      <c r="O270" s="133"/>
      <c r="P270" s="132" t="s">
        <v>151</v>
      </c>
      <c r="Q270" s="133"/>
      <c r="R270" s="132" t="s">
        <v>151</v>
      </c>
      <c r="S270" s="133"/>
      <c r="T270" s="132" t="s">
        <v>151</v>
      </c>
      <c r="U270" s="133"/>
      <c r="V270" s="132" t="s">
        <v>151</v>
      </c>
      <c r="W270" s="133"/>
      <c r="X270" s="132" t="s">
        <v>151</v>
      </c>
      <c r="Y270" s="133"/>
      <c r="Z270" s="495" t="s">
        <v>151</v>
      </c>
      <c r="AA270" s="133"/>
      <c r="AB270" s="496" t="s">
        <v>151</v>
      </c>
      <c r="AC270" s="133"/>
      <c r="AE270" s="93"/>
      <c r="AF270" s="91"/>
    </row>
    <row r="271" spans="2:32" ht="23.25" customHeight="1" x14ac:dyDescent="0.2">
      <c r="B271" s="185" t="str">
        <f t="shared" si="7"/>
        <v>PRESTACIONES SOCIALES</v>
      </c>
      <c r="C271" s="186"/>
      <c r="D271" s="186"/>
      <c r="E271" s="187"/>
      <c r="F271" s="132">
        <v>1</v>
      </c>
      <c r="G271" s="133"/>
      <c r="H271" s="132">
        <v>1</v>
      </c>
      <c r="I271" s="133"/>
      <c r="J271" s="132">
        <v>1</v>
      </c>
      <c r="K271" s="133"/>
      <c r="L271" s="132" t="s">
        <v>152</v>
      </c>
      <c r="M271" s="133"/>
      <c r="N271" s="132" t="s">
        <v>152</v>
      </c>
      <c r="O271" s="133"/>
      <c r="P271" s="132" t="s">
        <v>152</v>
      </c>
      <c r="Q271" s="133"/>
      <c r="R271" s="132" t="s">
        <v>151</v>
      </c>
      <c r="S271" s="133"/>
      <c r="T271" s="132" t="s">
        <v>151</v>
      </c>
      <c r="U271" s="133"/>
      <c r="V271" s="132" t="s">
        <v>151</v>
      </c>
      <c r="W271" s="133"/>
      <c r="X271" s="132" t="s">
        <v>151</v>
      </c>
      <c r="Y271" s="133"/>
      <c r="Z271" s="495" t="s">
        <v>151</v>
      </c>
      <c r="AA271" s="133"/>
      <c r="AB271" s="496" t="s">
        <v>151</v>
      </c>
      <c r="AC271" s="133"/>
      <c r="AE271" s="93"/>
      <c r="AF271" s="91"/>
    </row>
    <row r="272" spans="2:32" x14ac:dyDescent="0.2">
      <c r="B272" s="185" t="str">
        <f t="shared" si="7"/>
        <v>PRESUPUESTO</v>
      </c>
      <c r="C272" s="186"/>
      <c r="D272" s="186"/>
      <c r="E272" s="187"/>
      <c r="F272" s="132">
        <v>1</v>
      </c>
      <c r="G272" s="133"/>
      <c r="H272" s="132">
        <v>1</v>
      </c>
      <c r="I272" s="133"/>
      <c r="J272" s="132">
        <v>1</v>
      </c>
      <c r="K272" s="133"/>
      <c r="L272" s="132" t="s">
        <v>151</v>
      </c>
      <c r="M272" s="133"/>
      <c r="N272" s="132" t="s">
        <v>151</v>
      </c>
      <c r="O272" s="133"/>
      <c r="P272" s="132" t="s">
        <v>151</v>
      </c>
      <c r="Q272" s="133"/>
      <c r="R272" s="132" t="s">
        <v>151</v>
      </c>
      <c r="S272" s="133"/>
      <c r="T272" s="132" t="s">
        <v>151</v>
      </c>
      <c r="U272" s="133"/>
      <c r="V272" s="132" t="s">
        <v>151</v>
      </c>
      <c r="W272" s="133"/>
      <c r="X272" s="132" t="s">
        <v>151</v>
      </c>
      <c r="Y272" s="133"/>
      <c r="Z272" s="495" t="s">
        <v>151</v>
      </c>
      <c r="AA272" s="133"/>
      <c r="AB272" s="496" t="s">
        <v>151</v>
      </c>
      <c r="AC272" s="133"/>
      <c r="AE272" s="93"/>
      <c r="AF272" s="91"/>
    </row>
    <row r="273" spans="2:51" x14ac:dyDescent="0.2">
      <c r="B273" s="185" t="str">
        <f t="shared" si="7"/>
        <v>RECURSOS HUMANOS</v>
      </c>
      <c r="C273" s="186"/>
      <c r="D273" s="186"/>
      <c r="E273" s="187"/>
      <c r="F273" s="132">
        <v>1</v>
      </c>
      <c r="G273" s="133"/>
      <c r="H273" s="132">
        <v>1</v>
      </c>
      <c r="I273" s="133"/>
      <c r="J273" s="132">
        <v>1</v>
      </c>
      <c r="K273" s="133"/>
      <c r="L273" s="132" t="s">
        <v>151</v>
      </c>
      <c r="M273" s="133"/>
      <c r="N273" s="132" t="s">
        <v>151</v>
      </c>
      <c r="O273" s="133"/>
      <c r="P273" s="132" t="s">
        <v>151</v>
      </c>
      <c r="Q273" s="133"/>
      <c r="R273" s="132" t="s">
        <v>151</v>
      </c>
      <c r="S273" s="133"/>
      <c r="T273" s="132" t="s">
        <v>151</v>
      </c>
      <c r="U273" s="133"/>
      <c r="V273" s="132" t="s">
        <v>151</v>
      </c>
      <c r="W273" s="133"/>
      <c r="X273" s="132" t="s">
        <v>151</v>
      </c>
      <c r="Y273" s="133"/>
      <c r="Z273" s="495" t="s">
        <v>157</v>
      </c>
      <c r="AA273" s="133"/>
      <c r="AB273" s="496" t="s">
        <v>151</v>
      </c>
      <c r="AC273" s="133"/>
      <c r="AE273" s="93"/>
      <c r="AF273" s="91"/>
    </row>
    <row r="274" spans="2:51" ht="23.25" customHeight="1" x14ac:dyDescent="0.2">
      <c r="B274" s="185" t="str">
        <f t="shared" si="7"/>
        <v>SISTEMAS</v>
      </c>
      <c r="C274" s="186"/>
      <c r="D274" s="186"/>
      <c r="E274" s="187"/>
      <c r="F274" s="132">
        <v>1</v>
      </c>
      <c r="G274" s="133"/>
      <c r="H274" s="132">
        <v>1</v>
      </c>
      <c r="I274" s="133"/>
      <c r="J274" s="132">
        <v>1</v>
      </c>
      <c r="K274" s="133"/>
      <c r="L274" s="132" t="s">
        <v>151</v>
      </c>
      <c r="M274" s="133"/>
      <c r="N274" s="132" t="s">
        <v>151</v>
      </c>
      <c r="O274" s="133"/>
      <c r="P274" s="132" t="s">
        <v>151</v>
      </c>
      <c r="Q274" s="133"/>
      <c r="R274" s="132" t="s">
        <v>151</v>
      </c>
      <c r="S274" s="133"/>
      <c r="T274" s="132" t="s">
        <v>151</v>
      </c>
      <c r="U274" s="133"/>
      <c r="V274" s="132" t="s">
        <v>151</v>
      </c>
      <c r="W274" s="133"/>
      <c r="X274" s="132" t="s">
        <v>151</v>
      </c>
      <c r="Y274" s="133"/>
      <c r="Z274" s="495" t="s">
        <v>151</v>
      </c>
      <c r="AA274" s="133"/>
      <c r="AB274" s="496" t="s">
        <v>151</v>
      </c>
      <c r="AC274" s="133"/>
      <c r="AE274" s="93"/>
      <c r="AF274" s="91"/>
    </row>
    <row r="275" spans="2:51" ht="13.5" thickBot="1" x14ac:dyDescent="0.25">
      <c r="B275" s="191" t="str">
        <f t="shared" si="7"/>
        <v>TESORERIA</v>
      </c>
      <c r="C275" s="192"/>
      <c r="D275" s="192"/>
      <c r="E275" s="193"/>
      <c r="F275" s="132">
        <v>1</v>
      </c>
      <c r="G275" s="133"/>
      <c r="H275" s="132">
        <v>1</v>
      </c>
      <c r="I275" s="133"/>
      <c r="J275" s="132">
        <v>1</v>
      </c>
      <c r="K275" s="133"/>
      <c r="L275" s="132" t="s">
        <v>151</v>
      </c>
      <c r="M275" s="133"/>
      <c r="N275" s="132" t="s">
        <v>151</v>
      </c>
      <c r="O275" s="133"/>
      <c r="P275" s="132" t="s">
        <v>151</v>
      </c>
      <c r="Q275" s="133"/>
      <c r="R275" s="132" t="s">
        <v>151</v>
      </c>
      <c r="S275" s="133"/>
      <c r="T275" s="132" t="s">
        <v>151</v>
      </c>
      <c r="U275" s="133"/>
      <c r="V275" s="132" t="s">
        <v>151</v>
      </c>
      <c r="W275" s="133"/>
      <c r="X275" s="132" t="s">
        <v>151</v>
      </c>
      <c r="Y275" s="133"/>
      <c r="Z275" s="495" t="s">
        <v>158</v>
      </c>
      <c r="AA275" s="133"/>
      <c r="AB275" s="496" t="s">
        <v>151</v>
      </c>
      <c r="AC275" s="133"/>
      <c r="AE275" s="93"/>
      <c r="AF275" s="91"/>
    </row>
    <row r="276" spans="2:51" x14ac:dyDescent="0.2">
      <c r="B276" s="414"/>
      <c r="C276" s="414"/>
      <c r="D276" s="414"/>
      <c r="E276" s="414"/>
      <c r="F276" s="414"/>
      <c r="G276" s="414"/>
      <c r="H276" s="414"/>
      <c r="I276" s="414"/>
      <c r="J276" s="414"/>
      <c r="K276" s="414"/>
      <c r="L276" s="414"/>
      <c r="M276" s="414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0" t="s">
        <v>64</v>
      </c>
      <c r="C280" s="221"/>
      <c r="D280" s="221"/>
      <c r="E280" s="221"/>
      <c r="F280" s="221"/>
      <c r="G280" s="221"/>
      <c r="H280" s="221"/>
      <c r="I280" s="221"/>
      <c r="J280" s="221"/>
      <c r="K280" s="221"/>
      <c r="L280" s="221"/>
      <c r="M280" s="221"/>
      <c r="N280" s="221"/>
      <c r="O280" s="221"/>
      <c r="P280" s="221"/>
      <c r="Q280" s="221"/>
      <c r="R280" s="221"/>
      <c r="S280" s="221"/>
      <c r="T280" s="221"/>
      <c r="U280" s="221"/>
      <c r="V280" s="221"/>
      <c r="W280" s="221"/>
      <c r="X280" s="221"/>
      <c r="Y280" s="221"/>
      <c r="Z280" s="221"/>
      <c r="AA280" s="221"/>
      <c r="AB280" s="221"/>
      <c r="AC280" s="222"/>
      <c r="AF280" s="81"/>
      <c r="AG280" s="81"/>
    </row>
    <row r="281" spans="2:51" x14ac:dyDescent="0.2">
      <c r="B281" s="419"/>
      <c r="C281" s="420"/>
      <c r="D281" s="420"/>
      <c r="E281" s="420"/>
      <c r="F281" s="420"/>
      <c r="G281" s="420"/>
      <c r="H281" s="420"/>
      <c r="I281" s="420"/>
      <c r="J281" s="420"/>
      <c r="K281" s="420"/>
      <c r="L281" s="420"/>
      <c r="M281" s="420"/>
      <c r="N281" s="420"/>
      <c r="O281" s="420"/>
      <c r="P281" s="420"/>
      <c r="Q281" s="420"/>
      <c r="R281" s="420"/>
      <c r="S281" s="420"/>
      <c r="T281" s="420"/>
      <c r="U281" s="420"/>
      <c r="V281" s="420"/>
      <c r="W281" s="420"/>
      <c r="X281" s="420"/>
      <c r="Y281" s="420"/>
      <c r="Z281" s="420"/>
      <c r="AA281" s="420"/>
      <c r="AB281" s="420"/>
      <c r="AC281" s="499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5" t="s">
        <v>45</v>
      </c>
      <c r="C282" s="415"/>
      <c r="D282" s="415"/>
      <c r="E282" s="415"/>
      <c r="F282" s="226" t="s">
        <v>14</v>
      </c>
      <c r="G282" s="226"/>
      <c r="H282" s="226" t="s">
        <v>15</v>
      </c>
      <c r="I282" s="226"/>
      <c r="J282" s="226" t="s">
        <v>16</v>
      </c>
      <c r="K282" s="226"/>
      <c r="L282" s="226" t="s">
        <v>17</v>
      </c>
      <c r="M282" s="226"/>
      <c r="N282" s="226" t="s">
        <v>18</v>
      </c>
      <c r="O282" s="226"/>
      <c r="P282" s="226" t="s">
        <v>19</v>
      </c>
      <c r="Q282" s="226"/>
      <c r="R282" s="226" t="s">
        <v>21</v>
      </c>
      <c r="S282" s="226"/>
      <c r="T282" s="226" t="s">
        <v>22</v>
      </c>
      <c r="U282" s="226"/>
      <c r="V282" s="226" t="s">
        <v>23</v>
      </c>
      <c r="W282" s="226"/>
      <c r="X282" s="226" t="s">
        <v>24</v>
      </c>
      <c r="Y282" s="226"/>
      <c r="Z282" s="226" t="s">
        <v>25</v>
      </c>
      <c r="AA282" s="226"/>
      <c r="AB282" s="226" t="s">
        <v>26</v>
      </c>
      <c r="AC282" s="226"/>
      <c r="AE282" s="94"/>
      <c r="AF282"/>
      <c r="AG282"/>
      <c r="AH282"/>
      <c r="AI282" s="468"/>
      <c r="AJ282" s="468"/>
      <c r="AK282" s="500"/>
      <c r="AL282" s="500"/>
      <c r="AM282" s="500"/>
      <c r="AN282" s="500"/>
      <c r="AO282" s="501"/>
      <c r="AP282" s="501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2" t="s">
        <v>46</v>
      </c>
      <c r="C283" s="423"/>
      <c r="D283" s="423"/>
      <c r="E283" s="423"/>
      <c r="F283" s="394">
        <v>2518</v>
      </c>
      <c r="G283" s="394"/>
      <c r="H283" s="394">
        <v>3591</v>
      </c>
      <c r="I283" s="394"/>
      <c r="J283" s="394">
        <v>2757</v>
      </c>
      <c r="K283" s="394"/>
      <c r="L283" s="394">
        <v>3393</v>
      </c>
      <c r="M283" s="394"/>
      <c r="N283" s="394">
        <v>3152</v>
      </c>
      <c r="O283" s="394"/>
      <c r="P283" s="394">
        <v>2992</v>
      </c>
      <c r="Q283" s="394"/>
      <c r="R283" s="394">
        <v>3059</v>
      </c>
      <c r="S283" s="394"/>
      <c r="T283" s="394">
        <v>3008</v>
      </c>
      <c r="U283" s="394"/>
      <c r="V283" s="394">
        <v>2792</v>
      </c>
      <c r="W283" s="394"/>
      <c r="X283" s="394">
        <v>2911</v>
      </c>
      <c r="Y283" s="394"/>
      <c r="Z283" s="394">
        <v>3020</v>
      </c>
      <c r="AA283" s="394"/>
      <c r="AB283" s="394">
        <v>2108</v>
      </c>
      <c r="AC283" s="394"/>
      <c r="AE283" s="94"/>
      <c r="AF283"/>
      <c r="AG283"/>
      <c r="AH283"/>
      <c r="AI283" s="468"/>
      <c r="AJ283" s="468"/>
      <c r="AK283" s="500"/>
      <c r="AL283" s="500"/>
      <c r="AM283" s="500"/>
      <c r="AN283" s="500"/>
      <c r="AO283" s="501"/>
      <c r="AP283" s="501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4" t="s">
        <v>47</v>
      </c>
      <c r="C284" s="435"/>
      <c r="D284" s="435"/>
      <c r="E284" s="435"/>
      <c r="F284" s="133">
        <v>137</v>
      </c>
      <c r="G284" s="133"/>
      <c r="H284" s="133">
        <v>264</v>
      </c>
      <c r="I284" s="133"/>
      <c r="J284" s="133">
        <v>253</v>
      </c>
      <c r="K284" s="133"/>
      <c r="L284" s="133">
        <v>351</v>
      </c>
      <c r="M284" s="133"/>
      <c r="N284" s="133">
        <v>264</v>
      </c>
      <c r="O284" s="133"/>
      <c r="P284" s="133">
        <v>332</v>
      </c>
      <c r="Q284" s="133"/>
      <c r="R284" s="133">
        <v>203</v>
      </c>
      <c r="S284" s="133"/>
      <c r="T284" s="133">
        <v>257</v>
      </c>
      <c r="U284" s="133"/>
      <c r="V284" s="133">
        <v>282</v>
      </c>
      <c r="W284" s="133"/>
      <c r="X284" s="133">
        <v>321</v>
      </c>
      <c r="Y284" s="133"/>
      <c r="Z284" s="133">
        <v>239</v>
      </c>
      <c r="AA284" s="133"/>
      <c r="AB284" s="133">
        <v>185</v>
      </c>
      <c r="AC284" s="133"/>
      <c r="AE284" s="94"/>
      <c r="AF284"/>
      <c r="AG284"/>
      <c r="AH284"/>
      <c r="AI284" s="468"/>
      <c r="AJ284" s="468"/>
      <c r="AK284" s="500"/>
      <c r="AL284" s="500"/>
      <c r="AM284" s="500"/>
      <c r="AN284" s="500"/>
      <c r="AO284" s="501"/>
      <c r="AP284" s="501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4" t="s">
        <v>48</v>
      </c>
      <c r="C285" s="435"/>
      <c r="D285" s="435"/>
      <c r="E285" s="435"/>
      <c r="F285" s="133">
        <v>3</v>
      </c>
      <c r="G285" s="133"/>
      <c r="H285" s="133">
        <v>3</v>
      </c>
      <c r="I285" s="133"/>
      <c r="J285" s="133">
        <v>0</v>
      </c>
      <c r="K285" s="133"/>
      <c r="L285" s="133">
        <v>0</v>
      </c>
      <c r="M285" s="133"/>
      <c r="N285" s="133">
        <v>1</v>
      </c>
      <c r="O285" s="133"/>
      <c r="P285" s="133">
        <v>3</v>
      </c>
      <c r="Q285" s="133"/>
      <c r="R285" s="133">
        <v>2</v>
      </c>
      <c r="S285" s="133"/>
      <c r="T285" s="133">
        <v>2</v>
      </c>
      <c r="U285" s="133"/>
      <c r="V285" s="133">
        <v>2</v>
      </c>
      <c r="W285" s="133"/>
      <c r="X285" s="133">
        <v>3</v>
      </c>
      <c r="Y285" s="133"/>
      <c r="Z285" s="133">
        <v>4</v>
      </c>
      <c r="AA285" s="133"/>
      <c r="AB285" s="133">
        <v>1</v>
      </c>
      <c r="AC285" s="133"/>
      <c r="AE285" s="94"/>
      <c r="AF285"/>
      <c r="AG285"/>
      <c r="AH285"/>
      <c r="AI285" s="468"/>
      <c r="AJ285" s="468"/>
      <c r="AK285" s="500"/>
      <c r="AL285" s="500"/>
      <c r="AM285" s="500"/>
      <c r="AN285" s="500"/>
      <c r="AO285" s="501"/>
      <c r="AP285" s="501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4" t="s">
        <v>49</v>
      </c>
      <c r="C286" s="435"/>
      <c r="D286" s="435"/>
      <c r="E286" s="435"/>
      <c r="F286" s="133">
        <v>0</v>
      </c>
      <c r="G286" s="133"/>
      <c r="H286" s="133">
        <v>0</v>
      </c>
      <c r="I286" s="133"/>
      <c r="J286" s="133">
        <v>1</v>
      </c>
      <c r="K286" s="133"/>
      <c r="L286" s="133">
        <v>0</v>
      </c>
      <c r="M286" s="133"/>
      <c r="N286" s="133">
        <v>0</v>
      </c>
      <c r="O286" s="133"/>
      <c r="P286" s="133">
        <v>0</v>
      </c>
      <c r="Q286" s="133"/>
      <c r="R286" s="133">
        <v>2</v>
      </c>
      <c r="S286" s="133"/>
      <c r="T286" s="133">
        <v>0</v>
      </c>
      <c r="U286" s="133"/>
      <c r="V286" s="133">
        <v>0</v>
      </c>
      <c r="W286" s="133"/>
      <c r="X286" s="133">
        <v>2</v>
      </c>
      <c r="Y286" s="133"/>
      <c r="Z286" s="133">
        <v>0</v>
      </c>
      <c r="AA286" s="133"/>
      <c r="AB286" s="133">
        <v>1</v>
      </c>
      <c r="AC286" s="133"/>
      <c r="AE286" s="94"/>
      <c r="AF286"/>
      <c r="AG286"/>
      <c r="AH286"/>
      <c r="AI286" s="468"/>
      <c r="AJ286" s="468"/>
      <c r="AK286" s="500"/>
      <c r="AL286" s="500"/>
      <c r="AM286" s="500"/>
      <c r="AN286" s="500"/>
      <c r="AO286" s="501"/>
      <c r="AP286" s="501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4" t="s">
        <v>6</v>
      </c>
      <c r="C287" s="435"/>
      <c r="D287" s="435"/>
      <c r="E287" s="435"/>
      <c r="F287" s="133">
        <v>50</v>
      </c>
      <c r="G287" s="133"/>
      <c r="H287" s="133">
        <v>104</v>
      </c>
      <c r="I287" s="133"/>
      <c r="J287" s="133">
        <v>92</v>
      </c>
      <c r="K287" s="133"/>
      <c r="L287" s="133">
        <v>105</v>
      </c>
      <c r="M287" s="133"/>
      <c r="N287" s="133">
        <v>127</v>
      </c>
      <c r="O287" s="133"/>
      <c r="P287" s="133">
        <v>149</v>
      </c>
      <c r="Q287" s="133"/>
      <c r="R287" s="133">
        <v>160</v>
      </c>
      <c r="S287" s="133"/>
      <c r="T287" s="133">
        <v>388</v>
      </c>
      <c r="U287" s="133"/>
      <c r="V287" s="133">
        <v>215</v>
      </c>
      <c r="W287" s="133"/>
      <c r="X287" s="133">
        <v>217</v>
      </c>
      <c r="Y287" s="133"/>
      <c r="Z287" s="133">
        <v>408</v>
      </c>
      <c r="AA287" s="133"/>
      <c r="AB287" s="133">
        <v>134</v>
      </c>
      <c r="AC287" s="133"/>
      <c r="AE287" s="502"/>
      <c r="AF287" s="502"/>
      <c r="AG287" s="502"/>
      <c r="AH287" s="502"/>
      <c r="AI287" s="468"/>
      <c r="AJ287" s="468"/>
      <c r="AK287" s="500"/>
      <c r="AL287" s="500"/>
      <c r="AM287" s="500"/>
      <c r="AN287" s="500"/>
      <c r="AO287" s="501"/>
      <c r="AP287" s="501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2" t="s">
        <v>50</v>
      </c>
      <c r="C288" s="443"/>
      <c r="D288" s="443"/>
      <c r="E288" s="443"/>
      <c r="F288" s="133">
        <v>79</v>
      </c>
      <c r="G288" s="133"/>
      <c r="H288" s="133">
        <v>302</v>
      </c>
      <c r="I288" s="133"/>
      <c r="J288" s="133">
        <v>295</v>
      </c>
      <c r="K288" s="133"/>
      <c r="L288" s="133">
        <v>330</v>
      </c>
      <c r="M288" s="133"/>
      <c r="N288" s="133">
        <v>252</v>
      </c>
      <c r="O288" s="133"/>
      <c r="P288" s="133">
        <v>246</v>
      </c>
      <c r="Q288" s="133"/>
      <c r="R288" s="133">
        <v>121</v>
      </c>
      <c r="S288" s="133"/>
      <c r="T288" s="133">
        <v>423</v>
      </c>
      <c r="U288" s="133"/>
      <c r="V288" s="133">
        <v>409</v>
      </c>
      <c r="W288" s="133"/>
      <c r="X288" s="133">
        <v>443</v>
      </c>
      <c r="Y288" s="133"/>
      <c r="Z288" s="133">
        <v>382</v>
      </c>
      <c r="AA288" s="133"/>
      <c r="AB288" s="133">
        <v>306</v>
      </c>
      <c r="AC288" s="133"/>
      <c r="AE288" s="81"/>
      <c r="AF288" s="469"/>
      <c r="AG288" s="469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397" t="s">
        <v>41</v>
      </c>
      <c r="C289" s="166"/>
      <c r="D289" s="166"/>
      <c r="E289" s="166"/>
      <c r="F289" s="432">
        <f>SUM(F283:F288)</f>
        <v>2787</v>
      </c>
      <c r="G289" s="433"/>
      <c r="H289" s="399">
        <f>SUM(H283:H288)</f>
        <v>4264</v>
      </c>
      <c r="I289" s="400"/>
      <c r="J289" s="412">
        <f>SUM(J283:J288)</f>
        <v>3398</v>
      </c>
      <c r="K289" s="412"/>
      <c r="L289" s="399">
        <f>SUM(L283:L288)</f>
        <v>4179</v>
      </c>
      <c r="M289" s="400"/>
      <c r="N289" s="412">
        <f>SUM(N283:N288)</f>
        <v>3796</v>
      </c>
      <c r="O289" s="412"/>
      <c r="P289" s="399">
        <f>P283+P284+P285+P286+P287+P288</f>
        <v>3722</v>
      </c>
      <c r="Q289" s="400"/>
      <c r="R289" s="399">
        <f>R283+R284+R285+R286+R287+R288</f>
        <v>3547</v>
      </c>
      <c r="S289" s="400"/>
      <c r="T289" s="399">
        <f>T283+T284+T285+T286+T287+T288</f>
        <v>4078</v>
      </c>
      <c r="U289" s="400"/>
      <c r="V289" s="399">
        <f>V283+V284+V285+V286+V287+V288</f>
        <v>3700</v>
      </c>
      <c r="W289" s="400"/>
      <c r="X289" s="399">
        <f>X283+X284+X285+X286+X287+X288</f>
        <v>3897</v>
      </c>
      <c r="Y289" s="400"/>
      <c r="Z289" s="399">
        <f>Z283+Z284+Z285+Z286+Z287+Z288</f>
        <v>4053</v>
      </c>
      <c r="AA289" s="400"/>
      <c r="AB289" s="399">
        <f>AB283+AB284+AB285+AB286+AB287+AB288</f>
        <v>2735</v>
      </c>
      <c r="AC289" s="400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0" t="s">
        <v>79</v>
      </c>
      <c r="C296" s="221"/>
      <c r="D296" s="221"/>
      <c r="E296" s="221"/>
      <c r="F296" s="221"/>
      <c r="G296" s="222"/>
      <c r="H296" s="3"/>
    </row>
    <row r="297" spans="2:51" ht="13.5" thickBot="1" x14ac:dyDescent="0.25">
      <c r="B297" s="223"/>
      <c r="C297" s="224"/>
      <c r="D297" s="224"/>
      <c r="E297" s="224"/>
      <c r="F297" s="224"/>
      <c r="G297" s="225"/>
      <c r="H297" s="3"/>
    </row>
    <row r="298" spans="2:51" ht="13.5" thickBot="1" x14ac:dyDescent="0.25">
      <c r="B298" s="444" t="s">
        <v>45</v>
      </c>
      <c r="C298" s="445"/>
      <c r="D298" s="445"/>
      <c r="E298" s="446"/>
      <c r="F298" s="437" t="s">
        <v>44</v>
      </c>
      <c r="G298" s="438"/>
      <c r="H298" s="3"/>
    </row>
    <row r="299" spans="2:51" x14ac:dyDescent="0.2">
      <c r="B299" s="439" t="s">
        <v>46</v>
      </c>
      <c r="C299" s="440"/>
      <c r="D299" s="440"/>
      <c r="E299" s="441"/>
      <c r="F299" s="430">
        <f t="shared" ref="F299:F304" si="8">(F283+H283+J283+L283+N283+P283+R283+T283+V283+X283+Z283++AB283)</f>
        <v>35301</v>
      </c>
      <c r="G299" s="431"/>
    </row>
    <row r="300" spans="2:51" x14ac:dyDescent="0.2">
      <c r="B300" s="434" t="s">
        <v>47</v>
      </c>
      <c r="C300" s="435"/>
      <c r="D300" s="435"/>
      <c r="E300" s="436"/>
      <c r="F300" s="430">
        <f t="shared" si="8"/>
        <v>3088</v>
      </c>
      <c r="G300" s="431"/>
    </row>
    <row r="301" spans="2:51" x14ac:dyDescent="0.2">
      <c r="B301" s="434" t="s">
        <v>48</v>
      </c>
      <c r="C301" s="435"/>
      <c r="D301" s="435"/>
      <c r="E301" s="436"/>
      <c r="F301" s="430">
        <f t="shared" si="8"/>
        <v>24</v>
      </c>
      <c r="G301" s="431"/>
    </row>
    <row r="302" spans="2:51" x14ac:dyDescent="0.2">
      <c r="B302" s="434" t="s">
        <v>49</v>
      </c>
      <c r="C302" s="435"/>
      <c r="D302" s="435"/>
      <c r="E302" s="436"/>
      <c r="F302" s="430">
        <f t="shared" si="8"/>
        <v>6</v>
      </c>
      <c r="G302" s="431"/>
    </row>
    <row r="303" spans="2:51" x14ac:dyDescent="0.2">
      <c r="B303" s="434" t="s">
        <v>6</v>
      </c>
      <c r="C303" s="435"/>
      <c r="D303" s="435"/>
      <c r="E303" s="436"/>
      <c r="F303" s="430">
        <f t="shared" si="8"/>
        <v>2149</v>
      </c>
      <c r="G303" s="431"/>
    </row>
    <row r="304" spans="2:51" ht="13.5" thickBot="1" x14ac:dyDescent="0.25">
      <c r="B304" s="442" t="s">
        <v>50</v>
      </c>
      <c r="C304" s="443"/>
      <c r="D304" s="443"/>
      <c r="E304" s="447"/>
      <c r="F304" s="430">
        <f t="shared" si="8"/>
        <v>3588</v>
      </c>
      <c r="G304" s="431"/>
    </row>
    <row r="305" spans="2:7" ht="13.5" thickBot="1" x14ac:dyDescent="0.25">
      <c r="B305" s="188" t="s">
        <v>41</v>
      </c>
      <c r="C305" s="189"/>
      <c r="D305" s="189"/>
      <c r="E305" s="190"/>
      <c r="F305" s="397">
        <f>SUM(F299:F304)</f>
        <v>44156</v>
      </c>
      <c r="G305" s="398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3" t="s">
        <v>77</v>
      </c>
      <c r="C3" s="504"/>
      <c r="D3" s="505"/>
      <c r="M3" s="220" t="s">
        <v>79</v>
      </c>
      <c r="N3" s="221"/>
      <c r="O3" s="221"/>
      <c r="P3" s="221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19"/>
      <c r="N4" s="420"/>
      <c r="O4" s="420"/>
      <c r="P4" s="420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88" t="s">
        <v>45</v>
      </c>
      <c r="N5" s="489"/>
      <c r="O5" s="489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2" t="s">
        <v>46</v>
      </c>
      <c r="N6" s="423"/>
      <c r="O6" s="423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4" t="s">
        <v>47</v>
      </c>
      <c r="N7" s="435"/>
      <c r="O7" s="435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4" t="s">
        <v>48</v>
      </c>
      <c r="N8" s="435"/>
      <c r="O8" s="435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4" t="s">
        <v>49</v>
      </c>
      <c r="N9" s="435"/>
      <c r="O9" s="435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4" t="s">
        <v>6</v>
      </c>
      <c r="N10" s="435"/>
      <c r="O10" s="435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06" t="s">
        <v>50</v>
      </c>
      <c r="N11" s="507"/>
      <c r="O11" s="507"/>
      <c r="P11" s="123">
        <v>3588</v>
      </c>
    </row>
    <row r="12" spans="2:16" ht="13.5" thickBot="1" x14ac:dyDescent="0.25">
      <c r="M12" s="188" t="s">
        <v>41</v>
      </c>
      <c r="N12" s="189"/>
      <c r="O12" s="189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Narino-OCTUBREE _2018</vt:lpstr>
      <vt:lpstr>Hoja3</vt:lpstr>
      <vt:lpstr>Hoja4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2018-11-23T16:47:35Z</dcterms:modified>
</cp:coreProperties>
</file>