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8\INFORMES TRANSPARENCIA\"/>
    </mc:Choice>
  </mc:AlternateContent>
  <bookViews>
    <workbookView xWindow="0" yWindow="0" windowWidth="28800" windowHeight="12330" tabRatio="733"/>
  </bookViews>
  <sheets>
    <sheet name="Narino-DICIEMBRE_2018" sheetId="15" r:id="rId1"/>
    <sheet name="Hoja3" sheetId="18" r:id="rId2"/>
    <sheet name="Hoja4" sheetId="19" r:id="rId3"/>
    <sheet name="Hoja1" sheetId="16" r:id="rId4"/>
  </sheets>
  <calcPr calcId="162913"/>
</workbook>
</file>

<file path=xl/calcChain.xml><?xml version="1.0" encoding="utf-8"?>
<calcChain xmlns="http://schemas.openxmlformats.org/spreadsheetml/2006/main">
  <c r="AB289" i="15" l="1"/>
  <c r="F166" i="15"/>
  <c r="F149" i="15"/>
  <c r="F148" i="15"/>
  <c r="F147" i="15"/>
  <c r="F146" i="15"/>
  <c r="F145" i="15"/>
  <c r="F144" i="15"/>
  <c r="F143" i="15"/>
  <c r="F142" i="15"/>
  <c r="F141" i="15"/>
  <c r="F140" i="15"/>
  <c r="F139" i="15"/>
  <c r="F138" i="15"/>
  <c r="F137" i="15"/>
  <c r="Z224" i="15" l="1"/>
  <c r="F165" i="15" l="1"/>
  <c r="F164" i="15" l="1"/>
  <c r="F163" i="15" l="1"/>
  <c r="F162" i="15" l="1"/>
  <c r="F161" i="15" l="1"/>
  <c r="F160" i="15"/>
  <c r="N224" i="15" l="1"/>
  <c r="F159" i="15"/>
  <c r="F166" i="16" l="1"/>
  <c r="F148" i="16"/>
  <c r="H35" i="16" l="1"/>
  <c r="F38" i="16" s="1"/>
  <c r="K35" i="16"/>
  <c r="N35" i="16"/>
  <c r="Q35" i="16"/>
  <c r="O38" i="16" s="1"/>
  <c r="T35" i="16"/>
  <c r="R38" i="16" s="1"/>
  <c r="W35" i="16"/>
  <c r="H36" i="16"/>
  <c r="K36" i="16"/>
  <c r="N36" i="16"/>
  <c r="Q36" i="16"/>
  <c r="T36" i="16"/>
  <c r="W36" i="16"/>
  <c r="H37" i="16"/>
  <c r="K37" i="16"/>
  <c r="N37" i="16"/>
  <c r="Q37" i="16"/>
  <c r="T37" i="16"/>
  <c r="W37" i="16"/>
  <c r="I38" i="16"/>
  <c r="L38" i="16"/>
  <c r="U38" i="16"/>
  <c r="H43" i="16"/>
  <c r="F46" i="16" s="1"/>
  <c r="K43" i="16"/>
  <c r="N43" i="16"/>
  <c r="Q43" i="16"/>
  <c r="O46" i="16" s="1"/>
  <c r="T43" i="16"/>
  <c r="R46" i="16" s="1"/>
  <c r="W43" i="16"/>
  <c r="H44" i="16"/>
  <c r="K44" i="16"/>
  <c r="N44" i="16"/>
  <c r="Q44" i="16"/>
  <c r="T44" i="16"/>
  <c r="W44" i="16"/>
  <c r="H45" i="16"/>
  <c r="K45" i="16"/>
  <c r="N45" i="16"/>
  <c r="Q45" i="16"/>
  <c r="T45" i="16"/>
  <c r="W45" i="16"/>
  <c r="I46" i="16"/>
  <c r="L46" i="16"/>
  <c r="U46" i="16"/>
  <c r="D94" i="16"/>
  <c r="E96" i="16" s="1"/>
  <c r="E97" i="16" s="1"/>
  <c r="F137" i="16"/>
  <c r="F138" i="16"/>
  <c r="F139" i="16"/>
  <c r="F140" i="16"/>
  <c r="F141" i="16"/>
  <c r="F142" i="16"/>
  <c r="F143" i="16"/>
  <c r="F144" i="16"/>
  <c r="F145" i="16"/>
  <c r="F146" i="16"/>
  <c r="F147" i="16"/>
  <c r="AE154" i="16"/>
  <c r="F155" i="16"/>
  <c r="F156" i="16"/>
  <c r="F157" i="16"/>
  <c r="F158" i="16"/>
  <c r="F159" i="16"/>
  <c r="F160" i="16"/>
  <c r="F161" i="16"/>
  <c r="F162" i="16"/>
  <c r="F163" i="16"/>
  <c r="F164" i="16"/>
  <c r="F165" i="16"/>
  <c r="F179" i="16"/>
  <c r="H179" i="16"/>
  <c r="J179" i="16"/>
  <c r="L179" i="16"/>
  <c r="N179" i="16"/>
  <c r="P179" i="16"/>
  <c r="R179" i="16"/>
  <c r="T179" i="16"/>
  <c r="V179" i="16"/>
  <c r="X179" i="16"/>
  <c r="Z179" i="16"/>
  <c r="AB179" i="16"/>
  <c r="F187" i="16"/>
  <c r="F188" i="16"/>
  <c r="F189" i="16"/>
  <c r="F190" i="16"/>
  <c r="F191" i="16"/>
  <c r="F192" i="16"/>
  <c r="F224" i="16"/>
  <c r="H224" i="16"/>
  <c r="J224" i="16"/>
  <c r="L224" i="16"/>
  <c r="N224" i="16"/>
  <c r="P224" i="16"/>
  <c r="R224" i="16"/>
  <c r="T224" i="16"/>
  <c r="V224" i="16"/>
  <c r="X224" i="16"/>
  <c r="Z224" i="16"/>
  <c r="AB224" i="16"/>
  <c r="B229" i="16"/>
  <c r="F229" i="16"/>
  <c r="B230" i="16"/>
  <c r="F230" i="16"/>
  <c r="F250" i="16" s="1"/>
  <c r="B231" i="16"/>
  <c r="F231" i="16"/>
  <c r="B232" i="16"/>
  <c r="F232" i="16"/>
  <c r="B233" i="16"/>
  <c r="F233" i="16"/>
  <c r="B234" i="16"/>
  <c r="F234" i="16"/>
  <c r="B235" i="16"/>
  <c r="F235" i="16"/>
  <c r="B236" i="16"/>
  <c r="F236" i="16"/>
  <c r="F237" i="16"/>
  <c r="F238" i="16"/>
  <c r="F239" i="16"/>
  <c r="F240" i="16"/>
  <c r="B241" i="16"/>
  <c r="F241" i="16"/>
  <c r="B242" i="16"/>
  <c r="F242" i="16"/>
  <c r="B243" i="16"/>
  <c r="F243" i="16"/>
  <c r="B244" i="16"/>
  <c r="F244" i="16"/>
  <c r="B245" i="16"/>
  <c r="F245" i="16"/>
  <c r="B246" i="16"/>
  <c r="F246" i="16"/>
  <c r="B247" i="16"/>
  <c r="F247" i="16"/>
  <c r="B248" i="16"/>
  <c r="F248" i="16"/>
  <c r="B249" i="16"/>
  <c r="F249" i="16"/>
  <c r="B255" i="16"/>
  <c r="B256" i="16"/>
  <c r="B257" i="16"/>
  <c r="B258" i="16"/>
  <c r="B259" i="16"/>
  <c r="B260" i="16"/>
  <c r="B261" i="16"/>
  <c r="B262" i="16"/>
  <c r="B267" i="16"/>
  <c r="B268" i="16"/>
  <c r="B269" i="16"/>
  <c r="B270" i="16"/>
  <c r="B271" i="16"/>
  <c r="B272" i="16"/>
  <c r="B273" i="16"/>
  <c r="B274" i="16"/>
  <c r="B275" i="16"/>
  <c r="F289" i="16"/>
  <c r="H289" i="16"/>
  <c r="J289" i="16"/>
  <c r="L289" i="16"/>
  <c r="N289" i="16"/>
  <c r="P289" i="16"/>
  <c r="R289" i="16"/>
  <c r="T289" i="16"/>
  <c r="V289" i="16"/>
  <c r="X289" i="16"/>
  <c r="Z289" i="16"/>
  <c r="AB289" i="16"/>
  <c r="F299" i="16"/>
  <c r="F300" i="16"/>
  <c r="F301" i="16"/>
  <c r="F302" i="16"/>
  <c r="F303" i="16"/>
  <c r="F304" i="16"/>
  <c r="H35" i="15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L46" i="15"/>
  <c r="D94" i="15"/>
  <c r="E96" i="15" s="1"/>
  <c r="E97" i="15" s="1"/>
  <c r="D132" i="15"/>
  <c r="D149" i="15"/>
  <c r="F155" i="15"/>
  <c r="F156" i="15"/>
  <c r="F157" i="15"/>
  <c r="F158" i="15"/>
  <c r="D167" i="15"/>
  <c r="F167" i="15" s="1"/>
  <c r="F179" i="15"/>
  <c r="H179" i="15"/>
  <c r="J179" i="15"/>
  <c r="L179" i="15"/>
  <c r="N179" i="15"/>
  <c r="P179" i="15"/>
  <c r="R179" i="15"/>
  <c r="T179" i="15"/>
  <c r="V179" i="15"/>
  <c r="X179" i="15"/>
  <c r="Z179" i="15"/>
  <c r="AB179" i="15"/>
  <c r="F187" i="15"/>
  <c r="F188" i="15"/>
  <c r="F189" i="15"/>
  <c r="F190" i="15"/>
  <c r="F191" i="15"/>
  <c r="F192" i="15"/>
  <c r="F224" i="15"/>
  <c r="H224" i="15"/>
  <c r="J224" i="15"/>
  <c r="L224" i="15"/>
  <c r="P224" i="15"/>
  <c r="R224" i="15"/>
  <c r="T224" i="15"/>
  <c r="V224" i="15"/>
  <c r="X224" i="15"/>
  <c r="AB224" i="15"/>
  <c r="F229" i="15"/>
  <c r="F230" i="15"/>
  <c r="F231" i="15"/>
  <c r="F232" i="15"/>
  <c r="F233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49" i="15"/>
  <c r="F289" i="15"/>
  <c r="H289" i="15"/>
  <c r="J289" i="15"/>
  <c r="L289" i="15"/>
  <c r="N289" i="15"/>
  <c r="P289" i="15"/>
  <c r="R289" i="15"/>
  <c r="T289" i="15"/>
  <c r="V289" i="15"/>
  <c r="X289" i="15"/>
  <c r="Z289" i="15"/>
  <c r="F299" i="15"/>
  <c r="F300" i="15"/>
  <c r="F301" i="15"/>
  <c r="F302" i="15"/>
  <c r="F303" i="15"/>
  <c r="F304" i="15"/>
  <c r="L38" i="15" l="1"/>
  <c r="U38" i="15"/>
  <c r="I38" i="15"/>
  <c r="F46" i="15"/>
  <c r="I46" i="15"/>
  <c r="R38" i="15"/>
  <c r="F38" i="15"/>
  <c r="O38" i="15"/>
  <c r="F305" i="16"/>
  <c r="F193" i="16"/>
  <c r="U46" i="15"/>
  <c r="R46" i="15"/>
  <c r="O46" i="15"/>
  <c r="F305" i="15"/>
  <c r="F250" i="15"/>
  <c r="F193" i="15"/>
</calcChain>
</file>

<file path=xl/sharedStrings.xml><?xml version="1.0" encoding="utf-8"?>
<sst xmlns="http://schemas.openxmlformats.org/spreadsheetml/2006/main" count="1175" uniqueCount="163">
  <si>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</si>
  <si>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</si>
  <si>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</si>
  <si>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</si>
  <si>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</si>
  <si>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</si>
  <si>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</si>
  <si>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</si>
  <si>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</si>
  <si>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</si>
  <si>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</si>
  <si>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</si>
  <si>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</si>
  <si>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</si>
  <si>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</si>
  <si>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</si>
  <si>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</si>
  <si>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</si>
  <si>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</si>
  <si>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</si>
  <si>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</si>
  <si>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</si>
  <si>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</si>
  <si>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</si>
  <si>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</si>
  <si>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</si>
  <si>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</si>
  <si>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</si>
  <si>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</si>
  <si>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</si>
  <si>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</si>
  <si>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</si>
  <si>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</si>
  <si>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</si>
  <si>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</si>
  <si>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</si>
  <si>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</si>
  <si>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</si>
  <si>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</si>
  <si>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</si>
  <si>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</si>
  <si>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</si>
  <si>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</si>
  <si>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</si>
  <si>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</si>
  <si>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</si>
  <si>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</si>
  <si>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</si>
  <si>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</si>
  <si>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</si>
  <si>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</si>
  <si>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</si>
  <si>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</si>
  <si>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</si>
  <si>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</si>
  <si>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</si>
  <si>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</si>
  <si>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</si>
  <si>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</si>
  <si>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</si>
  <si>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</si>
  <si>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</si>
  <si>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</si>
  <si>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</si>
  <si>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</si>
  <si>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</si>
  <si>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</si>
  <si>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</si>
  <si>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</si>
  <si>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</si>
  <si>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</si>
  <si>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</si>
  <si>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</si>
  <si>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</si>
  <si>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</si>
  <si>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</si>
  <si>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</si>
  <si>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</si>
  <si>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</si>
  <si>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</si>
  <si>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</si>
  <si>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</si>
  <si>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</si>
  <si>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</si>
  <si>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</si>
  <si>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</si>
  <si>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</si>
  <si>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</si>
  <si>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</si>
  <si>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</si>
  <si>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</si>
  <si>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</si>
  <si>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</si>
  <si>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</si>
  <si>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</si>
  <si>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</si>
  <si>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</si>
  <si>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</si>
  <si>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</si>
  <si>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</si>
  <si>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</si>
  <si>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</si>
  <si>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</si>
  <si>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</si>
  <si>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</si>
  <si>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</si>
  <si>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</si>
  <si>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</si>
  <si>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</si>
  <si>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</si>
  <si>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</si>
  <si>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</si>
  <si>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</si>
  <si>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</si>
  <si>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</si>
  <si>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</si>
  <si>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</si>
  <si>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</si>
  <si>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</si>
  <si>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</si>
  <si>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</si>
  <si>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</si>
  <si>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</si>
  <si>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</si>
  <si>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</si>
  <si>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</si>
  <si>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</si>
  <si>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</si>
  <si>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</si>
  <si>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</si>
  <si>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</si>
  <si>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</si>
  <si>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</si>
  <si>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</si>
  <si>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</si>
  <si>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</si>
  <si>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</si>
  <si>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</si>
  <si>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</si>
  <si>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</si>
  <si>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</si>
  <si>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</si>
  <si>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</si>
  <si>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</si>
  <si>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</si>
  <si>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</si>
  <si>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</si>
  <si>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</si>
  <si>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</si>
  <si>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</si>
  <si>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</si>
  <si>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</si>
  <si>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</si>
  <si>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</si>
  <si>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</si>
  <si>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</si>
  <si>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</si>
  <si>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</si>
  <si>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</si>
  <si>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YOLANDA TRUJILLO</t>
  </si>
  <si>
    <t>7333737 ext. 272  3013770983</t>
  </si>
  <si>
    <t>ymtrujillo0365@gmail.com</t>
  </si>
  <si>
    <t>03/31/2017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</si>
</sst>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4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0"/>
      <name val="Helvetica"/>
      <family val="2"/>
    </font>
    <font>
      <sz val="12"/>
      <color indexed="63"/>
      <name val="Verdana"/>
      <family val="2"/>
    </font>
    <font>
      <b/>
      <sz val="12"/>
      <name val="Arial"/>
      <family val="2"/>
    </font>
    <font>
      <b/>
      <sz val="11"/>
      <name val="Arial"/>
      <family val="2"/>
    </font>
    <font>
      <sz val="11"/>
      <color indexed="8"/>
      <name val="Arial"/>
      <family val="2"/>
    </font>
    <font>
      <sz val="11"/>
      <color indexed="63"/>
      <name val="Verdana"/>
      <family val="2"/>
    </font>
    <font>
      <sz val="10"/>
      <color theme="2"/>
      <name val="Arial"/>
      <family val="2"/>
    </font>
    <font>
      <sz val="10"/>
      <color theme="2"/>
      <name val="Helvetica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7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0" tint="-0.24994659260841701"/>
      </left>
      <right/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8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34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 applyProtection="1">
      <alignment horizontal="center"/>
      <protection locked="0"/>
    </xf>
    <xf numFmtId="0" fontId="35" fillId="6" borderId="0" xfId="0" applyFont="1" applyFill="1" applyBorder="1" applyAlignment="1">
      <alignment horizontal="left" vertical="center" wrapText="1"/>
    </xf>
    <xf numFmtId="0" fontId="35" fillId="6" borderId="0" xfId="0" applyFont="1" applyFill="1" applyBorder="1" applyAlignment="1">
      <alignment horizontal="center" vertical="center" wrapText="1"/>
    </xf>
    <xf numFmtId="0" fontId="36" fillId="0" borderId="0" xfId="0" applyFont="1" applyBorder="1" applyAlignment="1">
      <alignment horizontal="center"/>
    </xf>
    <xf numFmtId="0" fontId="37" fillId="0" borderId="0" xfId="0" applyFont="1" applyBorder="1" applyAlignment="1">
      <alignment horizontal="center"/>
    </xf>
    <xf numFmtId="0" fontId="38" fillId="0" borderId="0" xfId="0" applyFont="1" applyFill="1" applyBorder="1"/>
    <xf numFmtId="0" fontId="39" fillId="6" borderId="0" xfId="0" applyFont="1" applyFill="1" applyBorder="1" applyAlignment="1">
      <alignment horizontal="center" vertical="center" wrapText="1"/>
    </xf>
    <xf numFmtId="0" fontId="39" fillId="6" borderId="0" xfId="0" applyFont="1" applyFill="1" applyBorder="1" applyAlignment="1">
      <alignment horizontal="left" vertical="center" wrapText="1"/>
    </xf>
    <xf numFmtId="0" fontId="0" fillId="0" borderId="0" xfId="0"/>
    <xf numFmtId="0" fontId="40" fillId="0" borderId="0" xfId="0" applyFont="1" applyFill="1" applyBorder="1" applyProtection="1">
      <protection locked="0"/>
    </xf>
    <xf numFmtId="0" fontId="40" fillId="0" borderId="0" xfId="0" applyFont="1" applyFill="1" applyBorder="1"/>
    <xf numFmtId="0" fontId="41" fillId="0" borderId="0" xfId="0" applyFont="1" applyFill="1" applyBorder="1" applyAlignment="1">
      <alignment horizontal="center" vertical="center" wrapText="1"/>
    </xf>
    <xf numFmtId="0" fontId="1" fillId="0" borderId="0" xfId="0" applyFont="1"/>
    <xf numFmtId="0" fontId="40" fillId="0" borderId="0" xfId="0" applyFont="1" applyFill="1" applyBorder="1" applyAlignment="1" applyProtection="1">
      <alignment horizontal="center" wrapText="1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9" fillId="5" borderId="40" xfId="0" applyFont="1" applyFill="1" applyBorder="1" applyAlignment="1" applyProtection="1">
      <alignment horizontal="center" vertical="center" wrapText="1"/>
      <protection locked="0"/>
    </xf>
    <xf numFmtId="0" fontId="29" fillId="5" borderId="41" xfId="0" applyFont="1" applyFill="1" applyBorder="1" applyAlignment="1" applyProtection="1">
      <alignment horizontal="center" vertical="center" wrapText="1"/>
      <protection locked="0"/>
    </xf>
    <xf numFmtId="0" fontId="2" fillId="5" borderId="64" xfId="0" applyFont="1" applyFill="1" applyBorder="1" applyAlignment="1" applyProtection="1">
      <alignment horizontal="center"/>
    </xf>
    <xf numFmtId="0" fontId="2" fillId="5" borderId="65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8" fillId="5" borderId="59" xfId="0" applyFont="1" applyFill="1" applyBorder="1" applyAlignment="1" applyProtection="1">
      <alignment horizontal="center"/>
    </xf>
    <xf numFmtId="0" fontId="28" fillId="5" borderId="61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 wrapText="1"/>
      <protection locked="0"/>
    </xf>
    <xf numFmtId="0" fontId="29" fillId="5" borderId="38" xfId="0" applyFont="1" applyFill="1" applyBorder="1" applyAlignment="1" applyProtection="1">
      <alignment horizontal="center" vertical="center" wrapText="1"/>
      <protection locked="0"/>
    </xf>
    <xf numFmtId="0" fontId="29" fillId="5" borderId="39" xfId="0" applyFont="1" applyFill="1" applyBorder="1" applyAlignment="1" applyProtection="1">
      <alignment horizontal="center" vertical="center" wrapText="1"/>
      <protection locked="0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31" fillId="5" borderId="12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0" fontId="31" fillId="5" borderId="12" xfId="0" applyFont="1" applyFill="1" applyBorder="1" applyAlignment="1" applyProtection="1">
      <alignment horizontal="left" wrapText="1"/>
    </xf>
    <xf numFmtId="0" fontId="31" fillId="5" borderId="13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13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68" xfId="0" applyFont="1" applyFill="1" applyBorder="1" applyAlignment="1" applyProtection="1">
      <alignment horizontal="center"/>
    </xf>
    <xf numFmtId="0" fontId="27" fillId="5" borderId="69" xfId="0" applyFont="1" applyFill="1" applyBorder="1" applyAlignment="1" applyProtection="1">
      <alignment horizontal="center"/>
    </xf>
    <xf numFmtId="0" fontId="27" fillId="5" borderId="70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31" fillId="5" borderId="17" xfId="0" applyFont="1" applyFill="1" applyBorder="1" applyAlignment="1" applyProtection="1">
      <alignment horizontal="left"/>
    </xf>
    <xf numFmtId="0" fontId="31" fillId="5" borderId="17" xfId="0" applyFont="1" applyFill="1" applyBorder="1" applyAlignment="1" applyProtection="1">
      <alignment horizontal="left" wrapText="1"/>
    </xf>
    <xf numFmtId="0" fontId="31" fillId="5" borderId="16" xfId="0" applyFont="1" applyFill="1" applyBorder="1" applyAlignment="1" applyProtection="1">
      <alignment horizontal="left"/>
    </xf>
    <xf numFmtId="0" fontId="32" fillId="5" borderId="17" xfId="0" applyFont="1" applyFill="1" applyBorder="1" applyAlignment="1" applyProtection="1">
      <alignment horizontal="left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5" borderId="23" xfId="0" applyFont="1" applyFill="1" applyBorder="1" applyAlignment="1" applyProtection="1">
      <alignment horizontal="left" wrapText="1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0" fillId="2" borderId="39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5" borderId="23" xfId="0" applyFill="1" applyBorder="1" applyAlignment="1" applyProtection="1">
      <alignment horizontal="center"/>
      <protection locked="0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horizontal="left" vertical="top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12" fillId="0" borderId="44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0" fillId="5" borderId="11" xfId="0" applyFill="1" applyBorder="1" applyAlignment="1" applyProtection="1">
      <alignment horizontal="center"/>
      <protection locked="0"/>
    </xf>
    <xf numFmtId="0" fontId="2" fillId="5" borderId="66" xfId="0" applyFont="1" applyFill="1" applyBorder="1" applyAlignment="1" applyProtection="1">
      <alignment horizontal="center"/>
    </xf>
    <xf numFmtId="0" fontId="2" fillId="5" borderId="67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5" borderId="8" xfId="0" applyFont="1" applyFill="1" applyBorder="1" applyAlignment="1" applyProtection="1">
      <alignment horizontal="center"/>
    </xf>
    <xf numFmtId="0" fontId="2" fillId="5" borderId="9" xfId="0" applyFont="1" applyFill="1" applyBorder="1" applyAlignment="1" applyProtection="1">
      <alignment horizontal="center"/>
    </xf>
    <xf numFmtId="0" fontId="29" fillId="5" borderId="11" xfId="0" applyFont="1" applyFill="1" applyBorder="1" applyAlignment="1" applyProtection="1">
      <alignment horizontal="center" vertical="center" wrapText="1"/>
      <protection locked="0"/>
    </xf>
    <xf numFmtId="0" fontId="6" fillId="4" borderId="60" xfId="0" applyFont="1" applyFill="1" applyBorder="1" applyAlignment="1" applyProtection="1">
      <alignment horizontal="center" vertical="center"/>
    </xf>
    <xf numFmtId="0" fontId="29" fillId="5" borderId="53" xfId="0" applyFont="1" applyFill="1" applyBorder="1" applyAlignment="1" applyProtection="1">
      <alignment horizontal="center" vertical="center" wrapText="1"/>
      <protection locked="0"/>
    </xf>
    <xf numFmtId="0" fontId="29" fillId="5" borderId="52" xfId="0" applyFont="1" applyFill="1" applyBorder="1" applyAlignment="1" applyProtection="1">
      <alignment horizontal="center" vertical="center" wrapText="1"/>
      <protection locked="0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" fillId="5" borderId="68" xfId="0" applyFont="1" applyFill="1" applyBorder="1" applyAlignment="1" applyProtection="1">
      <alignment horizontal="center"/>
    </xf>
    <xf numFmtId="0" fontId="2" fillId="5" borderId="69" xfId="0" applyFont="1" applyFill="1" applyBorder="1" applyAlignment="1" applyProtection="1">
      <alignment horizontal="center"/>
    </xf>
    <xf numFmtId="0" fontId="2" fillId="5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" fillId="5" borderId="7" xfId="0" applyFont="1" applyFill="1" applyBorder="1" applyAlignment="1" applyProtection="1">
      <alignment horizont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0" fontId="6" fillId="4" borderId="63" xfId="0" applyFont="1" applyFill="1" applyBorder="1" applyAlignment="1" applyProtection="1">
      <alignment horizontal="center" vertical="center"/>
    </xf>
    <xf numFmtId="0" fontId="0" fillId="5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0" fillId="5" borderId="38" xfId="0" applyFill="1" applyBorder="1" applyAlignment="1" applyProtection="1">
      <alignment horizontal="center"/>
      <protection locked="0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8" fillId="5" borderId="8" xfId="0" applyFont="1" applyFill="1" applyBorder="1" applyAlignment="1" applyProtection="1">
      <alignment horizontal="center"/>
    </xf>
    <xf numFmtId="0" fontId="28" fillId="5" borderId="9" xfId="0" applyFont="1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0" fillId="5" borderId="31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10" fillId="5" borderId="33" xfId="0" applyFont="1" applyFill="1" applyBorder="1" applyAlignment="1" applyProtection="1">
      <alignment horizontal="left"/>
    </xf>
    <xf numFmtId="0" fontId="10" fillId="5" borderId="35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0" fillId="5" borderId="54" xfId="0" applyFill="1" applyBorder="1" applyAlignment="1" applyProtection="1">
      <alignment horizontal="center"/>
    </xf>
    <xf numFmtId="10" fontId="29" fillId="5" borderId="13" xfId="490" applyNumberFormat="1" applyFont="1" applyFill="1" applyBorder="1" applyAlignment="1" applyProtection="1">
      <alignment horizontal="center"/>
    </xf>
    <xf numFmtId="10" fontId="29" fillId="5" borderId="17" xfId="490" applyNumberFormat="1" applyFont="1" applyFill="1" applyBorder="1" applyAlignment="1" applyProtection="1">
      <alignment horizontal="center"/>
    </xf>
    <xf numFmtId="0" fontId="10" fillId="5" borderId="49" xfId="0" applyFont="1" applyFill="1" applyBorder="1" applyAlignment="1" applyProtection="1">
      <alignment horizontal="left"/>
    </xf>
    <xf numFmtId="0" fontId="10" fillId="5" borderId="20" xfId="0" applyFont="1" applyFill="1" applyBorder="1" applyAlignment="1" applyProtection="1">
      <alignment horizontal="left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10" fontId="0" fillId="5" borderId="27" xfId="0" applyNumberFormat="1" applyFill="1" applyBorder="1" applyAlignment="1" applyProtection="1">
      <alignment horizontal="center"/>
      <protection locked="0"/>
    </xf>
    <xf numFmtId="10" fontId="0" fillId="5" borderId="23" xfId="0" applyNumberFormat="1" applyFill="1" applyBorder="1" applyAlignment="1" applyProtection="1">
      <alignment horizontal="center"/>
      <protection locked="0"/>
    </xf>
    <xf numFmtId="10" fontId="15" fillId="5" borderId="13" xfId="490" applyNumberFormat="1" applyFont="1" applyFill="1" applyBorder="1" applyAlignment="1" applyProtection="1">
      <alignment horizontal="center"/>
    </xf>
    <xf numFmtId="10" fontId="15" fillId="5" borderId="17" xfId="490" applyNumberFormat="1" applyFont="1" applyFill="1" applyBorder="1" applyAlignment="1" applyProtection="1">
      <alignment horizontal="center"/>
    </xf>
    <xf numFmtId="0" fontId="2" fillId="4" borderId="5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5" borderId="45" xfId="0" applyFont="1" applyFill="1" applyBorder="1" applyAlignment="1" applyProtection="1">
      <alignment wrapText="1"/>
    </xf>
    <xf numFmtId="0" fontId="31" fillId="5" borderId="46" xfId="0" applyFont="1" applyFill="1" applyBorder="1" applyAlignment="1" applyProtection="1">
      <alignment wrapText="1"/>
    </xf>
    <xf numFmtId="0" fontId="31" fillId="5" borderId="47" xfId="0" applyFont="1" applyFill="1" applyBorder="1" applyAlignment="1" applyProtection="1">
      <alignment wrapText="1"/>
    </xf>
    <xf numFmtId="0" fontId="0" fillId="5" borderId="52" xfId="0" applyFill="1" applyBorder="1" applyAlignment="1" applyProtection="1">
      <alignment horizontal="center"/>
    </xf>
    <xf numFmtId="0" fontId="0" fillId="5" borderId="46" xfId="0" applyFill="1" applyBorder="1" applyAlignment="1" applyProtection="1">
      <alignment horizontal="center"/>
    </xf>
    <xf numFmtId="0" fontId="0" fillId="5" borderId="4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wrapText="1"/>
    </xf>
    <xf numFmtId="0" fontId="31" fillId="5" borderId="13" xfId="0" applyFont="1" applyFill="1" applyBorder="1" applyAlignment="1" applyProtection="1">
      <alignment wrapText="1"/>
    </xf>
    <xf numFmtId="0" fontId="31" fillId="5" borderId="17" xfId="0" applyFont="1" applyFill="1" applyBorder="1" applyAlignment="1" applyProtection="1">
      <alignment wrapText="1"/>
    </xf>
    <xf numFmtId="0" fontId="0" fillId="5" borderId="3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vertical="top" wrapText="1"/>
    </xf>
    <xf numFmtId="0" fontId="31" fillId="5" borderId="13" xfId="0" applyFont="1" applyFill="1" applyBorder="1" applyAlignment="1" applyProtection="1">
      <alignment vertical="top" wrapText="1"/>
    </xf>
    <xf numFmtId="0" fontId="31" fillId="5" borderId="17" xfId="0" applyFont="1" applyFill="1" applyBorder="1" applyAlignment="1" applyProtection="1">
      <alignment vertical="top" wrapText="1"/>
    </xf>
    <xf numFmtId="0" fontId="0" fillId="5" borderId="39" xfId="0" applyFill="1" applyBorder="1" applyAlignment="1" applyProtection="1">
      <alignment horizontal="center"/>
    </xf>
    <xf numFmtId="0" fontId="31" fillId="5" borderId="14" xfId="0" applyFont="1" applyFill="1" applyBorder="1" applyAlignment="1" applyProtection="1">
      <alignment wrapText="1"/>
    </xf>
    <xf numFmtId="0" fontId="31" fillId="5" borderId="15" xfId="0" applyFont="1" applyFill="1" applyBorder="1" applyAlignment="1" applyProtection="1">
      <alignment wrapText="1"/>
    </xf>
    <xf numFmtId="0" fontId="31" fillId="5" borderId="22" xfId="0" applyFont="1" applyFill="1" applyBorder="1" applyAlignment="1" applyProtection="1">
      <alignment wrapText="1"/>
    </xf>
    <xf numFmtId="0" fontId="27" fillId="5" borderId="59" xfId="0" applyFont="1" applyFill="1" applyBorder="1" applyAlignment="1" applyProtection="1">
      <alignment horizontal="center"/>
    </xf>
    <xf numFmtId="0" fontId="27" fillId="5" borderId="60" xfId="0" applyFont="1" applyFill="1" applyBorder="1" applyAlignment="1" applyProtection="1">
      <alignment horizontal="center"/>
    </xf>
    <xf numFmtId="0" fontId="27" fillId="5" borderId="28" xfId="0" applyFont="1" applyFill="1" applyBorder="1" applyAlignment="1" applyProtection="1">
      <alignment horizontal="center"/>
    </xf>
    <xf numFmtId="0" fontId="2" fillId="5" borderId="60" xfId="0" applyFont="1" applyFill="1" applyBorder="1" applyAlignment="1" applyProtection="1">
      <alignment horizontal="center"/>
    </xf>
    <xf numFmtId="0" fontId="31" fillId="5" borderId="45" xfId="0" applyFont="1" applyFill="1" applyBorder="1" applyAlignment="1" applyProtection="1">
      <alignment horizontal="left" wrapText="1"/>
    </xf>
    <xf numFmtId="0" fontId="31" fillId="5" borderId="46" xfId="0" applyFont="1" applyFill="1" applyBorder="1" applyAlignment="1" applyProtection="1">
      <alignment horizontal="left" wrapText="1"/>
    </xf>
    <xf numFmtId="0" fontId="31" fillId="5" borderId="53" xfId="0" applyFont="1" applyFill="1" applyBorder="1" applyAlignment="1" applyProtection="1">
      <alignment horizontal="left" wrapText="1"/>
    </xf>
    <xf numFmtId="0" fontId="10" fillId="5" borderId="13" xfId="0" applyFon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horizontal="center"/>
      <protection locked="0"/>
    </xf>
    <xf numFmtId="9" fontId="0" fillId="5" borderId="13" xfId="0" applyNumberFormat="1" applyFill="1" applyBorder="1" applyAlignment="1" applyProtection="1">
      <alignment horizontal="center"/>
      <protection locked="0"/>
    </xf>
    <xf numFmtId="0" fontId="31" fillId="5" borderId="38" xfId="0" applyFont="1" applyFill="1" applyBorder="1" applyAlignment="1" applyProtection="1">
      <alignment vertical="top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</xf>
    <xf numFmtId="10" fontId="1" fillId="5" borderId="13" xfId="490" applyNumberFormat="1" applyFont="1" applyFill="1" applyBorder="1" applyAlignment="1" applyProtection="1">
      <alignment horizontal="center"/>
    </xf>
    <xf numFmtId="10" fontId="1" fillId="5" borderId="17" xfId="490" applyNumberFormat="1" applyFont="1" applyFill="1" applyBorder="1" applyAlignment="1" applyProtection="1">
      <alignment horizontal="center"/>
    </xf>
    <xf numFmtId="10" fontId="0" fillId="0" borderId="0" xfId="0" applyNumberFormat="1" applyBorder="1" applyProtection="1">
      <protection locked="0"/>
    </xf>
    <xf numFmtId="0" fontId="0" fillId="5" borderId="40" xfId="0" applyFill="1" applyBorder="1" applyAlignment="1" applyProtection="1">
      <alignment horizontal="center"/>
      <protection locked="0"/>
    </xf>
    <xf numFmtId="10" fontId="1" fillId="5" borderId="15" xfId="490" applyNumberFormat="1" applyFont="1" applyFill="1" applyBorder="1" applyAlignment="1" applyProtection="1">
      <alignment horizontal="center"/>
    </xf>
    <xf numFmtId="10" fontId="1" fillId="5" borderId="22" xfId="490" applyNumberFormat="1" applyFont="1" applyFill="1" applyBorder="1" applyAlignment="1" applyProtection="1">
      <alignment horizontal="center"/>
    </xf>
    <xf numFmtId="10" fontId="1" fillId="5" borderId="59" xfId="490" applyNumberFormat="1" applyFont="1" applyFill="1" applyBorder="1" applyAlignment="1" applyProtection="1">
      <alignment horizontal="center"/>
    </xf>
    <xf numFmtId="10" fontId="1" fillId="5" borderId="28" xfId="490" applyNumberFormat="1" applyFont="1" applyFill="1" applyBorder="1" applyAlignment="1" applyProtection="1">
      <alignment horizontal="center"/>
    </xf>
    <xf numFmtId="10" fontId="0" fillId="0" borderId="0" xfId="490" applyNumberFormat="1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0" fillId="5" borderId="54" xfId="0" applyFill="1" applyBorder="1" applyAlignment="1" applyProtection="1">
      <alignment horizontal="center" wrapText="1"/>
      <protection locked="0"/>
    </xf>
    <xf numFmtId="0" fontId="2" fillId="5" borderId="71" xfId="0" applyFont="1" applyFill="1" applyBorder="1" applyAlignment="1" applyProtection="1">
      <alignment horizontal="center"/>
    </xf>
    <xf numFmtId="0" fontId="34" fillId="0" borderId="0" xfId="0" applyFont="1" applyFill="1" applyBorder="1" applyAlignment="1">
      <alignment horizontal="center" vertic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6</c:v>
                </c:pt>
                <c:pt idx="4">
                  <c:v>3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'Narino-DICIEMBRE_2018'!$B$66:$C$77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  <c:pt idx="2">
                  <c:v>3186</c:v>
                </c:pt>
                <c:pt idx="3">
                  <c:v>4130</c:v>
                </c:pt>
                <c:pt idx="4">
                  <c:v>3854</c:v>
                </c:pt>
                <c:pt idx="5">
                  <c:v>3182</c:v>
                </c:pt>
                <c:pt idx="6">
                  <c:v>3885</c:v>
                </c:pt>
                <c:pt idx="7">
                  <c:v>3876</c:v>
                </c:pt>
                <c:pt idx="8">
                  <c:v>3698</c:v>
                </c:pt>
                <c:pt idx="9">
                  <c:v>3783</c:v>
                </c:pt>
                <c:pt idx="10">
                  <c:v>3729</c:v>
                </c:pt>
                <c:pt idx="11">
                  <c:v>3278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'Narino-DICIEMBRE_2018'!$B$82:$B$93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  <c:pt idx="2">
                  <c:v>0.99970000000000003</c:v>
                </c:pt>
                <c:pt idx="3">
                  <c:v>0.99939999999999996</c:v>
                </c:pt>
                <c:pt idx="4">
                  <c:v>0.99929999999999997</c:v>
                </c:pt>
                <c:pt idx="5">
                  <c:v>1</c:v>
                </c:pt>
                <c:pt idx="6">
                  <c:v>0.99970000000000003</c:v>
                </c:pt>
                <c:pt idx="7">
                  <c:v>0.99970000000000003</c:v>
                </c:pt>
                <c:pt idx="8">
                  <c:v>0.99970000000000003</c:v>
                </c:pt>
                <c:pt idx="9">
                  <c:v>0.99929999999999997</c:v>
                </c:pt>
                <c:pt idx="10">
                  <c:v>0.99970000000000003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'Narino-DICIEMBRE_2018'!$B$102:$B$113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5</c:v>
                </c:pt>
                <c:pt idx="4">
                  <c:v>2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0">
                  <c:v>6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'Narino-DICIEMBRE_2018'!$B$120:$B$131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  <c:pt idx="2">
                  <c:v>526</c:v>
                </c:pt>
                <c:pt idx="3">
                  <c:v>556</c:v>
                </c:pt>
                <c:pt idx="4">
                  <c:v>587</c:v>
                </c:pt>
                <c:pt idx="5">
                  <c:v>640</c:v>
                </c:pt>
                <c:pt idx="6">
                  <c:v>602</c:v>
                </c:pt>
                <c:pt idx="7">
                  <c:v>663</c:v>
                </c:pt>
                <c:pt idx="8">
                  <c:v>920</c:v>
                </c:pt>
                <c:pt idx="9">
                  <c:v>468</c:v>
                </c:pt>
                <c:pt idx="10">
                  <c:v>439</c:v>
                </c:pt>
                <c:pt idx="11">
                  <c:v>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'Narino-DICIEMBRE_2018'!$B$137:$B$148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'Narino-DICIEMBRE_2018'!$B$155:$B$166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  <c:pt idx="2">
                  <c:v>183</c:v>
                </c:pt>
                <c:pt idx="3">
                  <c:v>149</c:v>
                </c:pt>
                <c:pt idx="4">
                  <c:v>272</c:v>
                </c:pt>
                <c:pt idx="5">
                  <c:v>156</c:v>
                </c:pt>
                <c:pt idx="6">
                  <c:v>139</c:v>
                </c:pt>
                <c:pt idx="7">
                  <c:v>111</c:v>
                </c:pt>
                <c:pt idx="8">
                  <c:v>158</c:v>
                </c:pt>
                <c:pt idx="9">
                  <c:v>149</c:v>
                </c:pt>
                <c:pt idx="10">
                  <c:v>273</c:v>
                </c:pt>
                <c:pt idx="11">
                  <c:v>104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'Narino-DICIEMBRE_2018'!$B$155:$B$166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'Narino-DICIEMBRE_2018'!$B$299:$B$304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'Narino-DICIEMBRE_2018'!$F$299:$F$304</c:f>
              <c:numCache>
                <c:formatCode>General</c:formatCode>
                <c:ptCount val="6"/>
                <c:pt idx="0">
                  <c:v>32994</c:v>
                </c:pt>
                <c:pt idx="1">
                  <c:v>2892</c:v>
                </c:pt>
                <c:pt idx="2">
                  <c:v>5</c:v>
                </c:pt>
                <c:pt idx="3">
                  <c:v>0</c:v>
                </c:pt>
                <c:pt idx="4">
                  <c:v>3536</c:v>
                </c:pt>
                <c:pt idx="5">
                  <c:v>3581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'Narino-DICIEMBRE_2018'!$B$229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'Narino-DICIEMBRE_2018'!$F$229</c:f>
              <c:numCache>
                <c:formatCode>General</c:formatCode>
                <c:ptCount val="1"/>
                <c:pt idx="0">
                  <c:v>2804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'Narino-DICIEMBRE_2018'!$B$230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'Narino-DICIEMBRE_2018'!$F$230</c:f>
              <c:numCache>
                <c:formatCode>General</c:formatCode>
                <c:ptCount val="1"/>
                <c:pt idx="0">
                  <c:v>576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'Narino-DICIEMBRE_2018'!$B$231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'Narino-DICIEMBRE_2018'!$F$231</c:f>
              <c:numCache>
                <c:formatCode>General</c:formatCode>
                <c:ptCount val="1"/>
                <c:pt idx="0">
                  <c:v>2361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'Narino-DICIEMBRE_2018'!$B$232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'Narino-DICIEMBRE_2018'!$F$232</c:f>
              <c:numCache>
                <c:formatCode>General</c:formatCode>
                <c:ptCount val="1"/>
                <c:pt idx="0">
                  <c:v>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'Narino-DICIEMBRE_2018'!$B$233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'Narino-DICIEMBRE_2018'!$F$233</c:f>
              <c:numCache>
                <c:formatCode>General</c:formatCode>
                <c:ptCount val="1"/>
                <c:pt idx="0">
                  <c:v>1064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'Narino-DICIEMBRE_2018'!$B$234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'Narino-DICIEMBRE_2018'!$F$234</c:f>
              <c:numCache>
                <c:formatCode>General</c:formatCode>
                <c:ptCount val="1"/>
                <c:pt idx="0">
                  <c:v>1680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'Narino-DICIEMBRE_2018'!$B$235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'Narino-DICIEMBRE_2018'!$F$235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'Narino-DICIEMBRE_2018'!$B$236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'Narino-DICIEMBRE_2018'!$F$236</c:f>
              <c:numCache>
                <c:formatCode>General</c:formatCode>
                <c:ptCount val="1"/>
                <c:pt idx="0">
                  <c:v>7233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'Narino-DICIEMBRE_2018'!$B$237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'Narino-DICIEMBRE_2018'!$F$237</c:f>
              <c:numCache>
                <c:formatCode>General</c:formatCode>
                <c:ptCount val="1"/>
                <c:pt idx="0">
                  <c:v>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'Narino-DICIEMBRE_2018'!$B$238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'Narino-DICIEMBRE_2018'!$F$238</c:f>
              <c:numCache>
                <c:formatCode>General</c:formatCode>
                <c:ptCount val="1"/>
                <c:pt idx="0">
                  <c:v>259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'Narino-DICIEMBRE_2018'!$B$239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'Narino-DICIEMBRE_2018'!$F$239</c:f>
              <c:numCache>
                <c:formatCode>General</c:formatCode>
                <c:ptCount val="1"/>
                <c:pt idx="0">
                  <c:v>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'Narino-DICIEMBRE_2018'!$B$240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'Narino-DICIEMBRE_2018'!$F$240</c:f>
              <c:numCache>
                <c:formatCode>General</c:formatCode>
                <c:ptCount val="1"/>
                <c:pt idx="0">
                  <c:v>605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'Narino-DICIEMBRE_2018'!$B$241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'Narino-DICIEMBRE_2018'!$F$241</c:f>
              <c:numCache>
                <c:formatCode>General</c:formatCode>
                <c:ptCount val="1"/>
                <c:pt idx="0">
                  <c:v>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'Narino-DICIEMBRE_2018'!$B$242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'Narino-DICIEMBRE_2018'!$F$242</c:f>
              <c:numCache>
                <c:formatCode>General</c:formatCode>
                <c:ptCount val="1"/>
                <c:pt idx="0">
                  <c:v>2109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'Narino-DICIEMBRE_2018'!$B$243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'Narino-DICIEMBRE_2018'!$F$243</c:f>
              <c:numCache>
                <c:formatCode>General</c:formatCode>
                <c:ptCount val="1"/>
                <c:pt idx="0">
                  <c:v>893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'Narino-DICIEMBRE_2018'!$B$244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'Narino-DICIEMBRE_2018'!$F$244</c:f>
              <c:numCache>
                <c:formatCode>General</c:formatCode>
                <c:ptCount val="1"/>
                <c:pt idx="0">
                  <c:v>928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'Narino-DICIEMBRE_2018'!$B$245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'Narino-DICIEMBRE_2018'!$F$245</c:f>
              <c:numCache>
                <c:formatCode>General</c:formatCode>
                <c:ptCount val="1"/>
                <c:pt idx="0">
                  <c:v>4380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'Narino-DICIEMBRE_2018'!$B$246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'Narino-DICIEMBRE_2018'!$F$246</c:f>
              <c:numCache>
                <c:formatCode>General</c:formatCode>
                <c:ptCount val="1"/>
                <c:pt idx="0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'Narino-DICIEMBRE_2018'!$B$247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'Narino-DICIEMBRE_2018'!$F$247</c:f>
              <c:numCache>
                <c:formatCode>General</c:formatCode>
                <c:ptCount val="1"/>
                <c:pt idx="0">
                  <c:v>14716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'Narino-DICIEMBRE_2018'!$B$248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'Narino-DICIEMBRE_2018'!$F$248</c:f>
              <c:numCache>
                <c:formatCode>General</c:formatCode>
                <c:ptCount val="1"/>
                <c:pt idx="0">
                  <c:v>121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'Narino-DICIEMBRE_2018'!$B$249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'Narino-DICIEMBRE_2018'!$F$249</c:f>
              <c:numCache>
                <c:formatCode>General</c:formatCode>
                <c:ptCount val="1"/>
                <c:pt idx="0">
                  <c:v>1055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'Narino-DICIEMBRE_2018'!$F$187:$F$192</c:f>
              <c:numCache>
                <c:formatCode>General</c:formatCode>
                <c:ptCount val="6"/>
                <c:pt idx="0">
                  <c:v>102</c:v>
                </c:pt>
                <c:pt idx="1">
                  <c:v>3</c:v>
                </c:pt>
                <c:pt idx="2">
                  <c:v>161</c:v>
                </c:pt>
                <c:pt idx="3">
                  <c:v>252</c:v>
                </c:pt>
                <c:pt idx="4">
                  <c:v>10810</c:v>
                </c:pt>
                <c:pt idx="5">
                  <c:v>31680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A9-4AEF-A294-A496967C5794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A9-4AEF-A294-A496967C5794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A9-4AEF-A294-A496967C5794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A9-4AEF-A294-A496967C5794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A9-4AEF-A294-A496967C5794}"/>
                </c:ext>
              </c:extLst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A9-4AEF-A294-A496967C5794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0A9-4AEF-A294-A496967C5794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A9-4AEF-A294-A496967C5794}"/>
                </c:ext>
              </c:extLst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A9-4AEF-A294-A496967C5794}"/>
                </c:ext>
              </c:extLst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A9-4AEF-A294-A496967C579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6</c:v>
                </c:pt>
                <c:pt idx="4">
                  <c:v>3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0A9-4AEF-A294-A496967C5794}"/>
            </c:ext>
          </c:extLst>
        </c:ser>
        <c:ser>
          <c:idx val="1"/>
          <c:order val="1"/>
          <c:cat>
            <c:strRef>
              <c:f>'Narino-DICIEMBRE_2018'!$B$66:$C$77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0A9-4AEF-A294-A496967C5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29440"/>
        <c:axId val="51230976"/>
      </c:lineChart>
      <c:catAx>
        <c:axId val="5122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0976"/>
        <c:crosses val="autoZero"/>
        <c:auto val="1"/>
        <c:lblAlgn val="ctr"/>
        <c:lblOffset val="100"/>
        <c:noMultiLvlLbl val="0"/>
      </c:catAx>
      <c:valAx>
        <c:axId val="51230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294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9577-414D-B4D7-A774295267A9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577-414D-B4D7-A774295267A9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577-414D-B4D7-A774295267A9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577-414D-B4D7-A774295267A9}"/>
                </c:ext>
              </c:extLst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577-414D-B4D7-A774295267A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  <c:pt idx="2">
                  <c:v>3186</c:v>
                </c:pt>
                <c:pt idx="3">
                  <c:v>4130</c:v>
                </c:pt>
                <c:pt idx="4">
                  <c:v>3854</c:v>
                </c:pt>
                <c:pt idx="5">
                  <c:v>3182</c:v>
                </c:pt>
                <c:pt idx="6">
                  <c:v>3885</c:v>
                </c:pt>
                <c:pt idx="7">
                  <c:v>3876</c:v>
                </c:pt>
                <c:pt idx="8">
                  <c:v>3698</c:v>
                </c:pt>
                <c:pt idx="9">
                  <c:v>3783</c:v>
                </c:pt>
                <c:pt idx="10">
                  <c:v>3729</c:v>
                </c:pt>
                <c:pt idx="11">
                  <c:v>3278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77-414D-B4D7-A774295267A9}"/>
            </c:ext>
          </c:extLst>
        </c:ser>
        <c:ser>
          <c:idx val="2"/>
          <c:order val="2"/>
          <c:invertIfNegative val="0"/>
          <c:cat>
            <c:strRef>
              <c:f>'Narino-DICIEMBRE_2018'!$B$82:$B$93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9577-414D-B4D7-A77429526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185664"/>
        <c:axId val="63187200"/>
      </c:barChart>
      <c:catAx>
        <c:axId val="63185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7200"/>
        <c:crosses val="autoZero"/>
        <c:auto val="1"/>
        <c:lblAlgn val="ctr"/>
        <c:lblOffset val="100"/>
        <c:noMultiLvlLbl val="0"/>
      </c:catAx>
      <c:valAx>
        <c:axId val="63187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56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14-4C94-A866-6BCB6E548DB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4-4C94-A866-6BCB6E548DBF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4-4C94-A866-6BCB6E548DBF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14-4C94-A866-6BCB6E548DB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014-4C94-A866-6BCB6E548DB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014-4C94-A866-6BCB6E548DB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014-4C94-A866-6BCB6E548DBF}"/>
                </c:ext>
              </c:extLst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014-4C94-A866-6BCB6E548DBF}"/>
                </c:ext>
              </c:extLst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014-4C94-A866-6BCB6E548DB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014-4C94-A866-6BCB6E548DB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14-4C94-A866-6BCB6E548DBF}"/>
                </c:ext>
              </c:extLst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014-4C94-A866-6BCB6E548DB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014-4C94-A866-6BCB6E548DBF}"/>
                </c:ext>
              </c:extLst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014-4C94-A866-6BCB6E548DB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  <c:pt idx="2">
                  <c:v>0.99970000000000003</c:v>
                </c:pt>
                <c:pt idx="3">
                  <c:v>0.99939999999999996</c:v>
                </c:pt>
                <c:pt idx="4">
                  <c:v>0.99929999999999997</c:v>
                </c:pt>
                <c:pt idx="5">
                  <c:v>1</c:v>
                </c:pt>
                <c:pt idx="6">
                  <c:v>0.99970000000000003</c:v>
                </c:pt>
                <c:pt idx="7">
                  <c:v>0.99970000000000003</c:v>
                </c:pt>
                <c:pt idx="8">
                  <c:v>0.99970000000000003</c:v>
                </c:pt>
                <c:pt idx="9">
                  <c:v>0.99929999999999997</c:v>
                </c:pt>
                <c:pt idx="10">
                  <c:v>0.99970000000000003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014-4C94-A866-6BCB6E548DBF}"/>
            </c:ext>
          </c:extLst>
        </c:ser>
        <c:ser>
          <c:idx val="2"/>
          <c:order val="2"/>
          <c:cat>
            <c:strRef>
              <c:f>'Narino-DICIEMBRE_2018'!$B$102:$B$113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014-4C94-A866-6BCB6E548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397312"/>
        <c:axId val="66398848"/>
      </c:lineChart>
      <c:catAx>
        <c:axId val="66397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8848"/>
        <c:crosses val="autoZero"/>
        <c:auto val="1"/>
        <c:lblAlgn val="ctr"/>
        <c:lblOffset val="100"/>
        <c:noMultiLvlLbl val="0"/>
      </c:catAx>
      <c:valAx>
        <c:axId val="66398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731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B5FB-4DCD-A5D4-902046210F5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B-4DCD-A5D4-902046210F5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B-4DCD-A5D4-902046210F5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B-4DCD-A5D4-902046210F5E}"/>
                </c:ext>
              </c:extLst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B-4DCD-A5D4-902046210F5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5</c:v>
                </c:pt>
                <c:pt idx="4">
                  <c:v>2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0">
                  <c:v>6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FB-4DCD-A5D4-902046210F5E}"/>
            </c:ext>
          </c:extLst>
        </c:ser>
        <c:ser>
          <c:idx val="2"/>
          <c:order val="2"/>
          <c:invertIfNegative val="0"/>
          <c:cat>
            <c:strRef>
              <c:f>'Narino-DICIEMBRE_2018'!$B$120:$B$131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B5FB-4DCD-A5D4-902046210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995328"/>
        <c:axId val="66996864"/>
      </c:barChart>
      <c:catAx>
        <c:axId val="66995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6864"/>
        <c:crosses val="autoZero"/>
        <c:auto val="1"/>
        <c:lblAlgn val="ctr"/>
        <c:lblOffset val="100"/>
        <c:noMultiLvlLbl val="0"/>
      </c:catAx>
      <c:valAx>
        <c:axId val="669968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5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0D70-47E1-8AC6-F4CD01231AA1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0-47E1-8AC6-F4CD01231AA1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0-47E1-8AC6-F4CD01231AA1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0-47E1-8AC6-F4CD01231AA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  <c:pt idx="2">
                  <c:v>526</c:v>
                </c:pt>
                <c:pt idx="3">
                  <c:v>556</c:v>
                </c:pt>
                <c:pt idx="4">
                  <c:v>587</c:v>
                </c:pt>
                <c:pt idx="5">
                  <c:v>640</c:v>
                </c:pt>
                <c:pt idx="6">
                  <c:v>602</c:v>
                </c:pt>
                <c:pt idx="7">
                  <c:v>663</c:v>
                </c:pt>
                <c:pt idx="8">
                  <c:v>920</c:v>
                </c:pt>
                <c:pt idx="9">
                  <c:v>468</c:v>
                </c:pt>
                <c:pt idx="10">
                  <c:v>439</c:v>
                </c:pt>
                <c:pt idx="11">
                  <c:v>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70-47E1-8AC6-F4CD01231AA1}"/>
            </c:ext>
          </c:extLst>
        </c:ser>
        <c:ser>
          <c:idx val="2"/>
          <c:order val="2"/>
          <c:invertIfNegative val="0"/>
          <c:cat>
            <c:strRef>
              <c:f>'Narino-DICIEMBRE_2018'!$B$137:$B$148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0D70-47E1-8AC6-F4CD01231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019520"/>
        <c:axId val="67021056"/>
      </c:barChart>
      <c:catAx>
        <c:axId val="67019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21056"/>
        <c:crosses val="autoZero"/>
        <c:auto val="1"/>
        <c:lblAlgn val="ctr"/>
        <c:lblOffset val="100"/>
        <c:noMultiLvlLbl val="0"/>
      </c:catAx>
      <c:valAx>
        <c:axId val="67021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195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'Narino-DICIEMBRE_2018'!$B$155:$B$166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B7-4EAC-BDA3-F147C7E7AB0B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DB7-4EAC-BDA3-F147C7E7AB0B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B7-4EAC-BDA3-F147C7E7AB0B}"/>
                </c:ext>
              </c:extLst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B7-4EAC-BDA3-F147C7E7AB0B}"/>
                </c:ext>
              </c:extLst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DB7-4EAC-BDA3-F147C7E7AB0B}"/>
                </c:ext>
              </c:extLst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DB7-4EAC-BDA3-F147C7E7AB0B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DB7-4EAC-BDA3-F147C7E7AB0B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DB7-4EAC-BDA3-F147C7E7AB0B}"/>
                </c:ext>
              </c:extLst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DB7-4EAC-BDA3-F147C7E7AB0B}"/>
                </c:ext>
              </c:extLst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DB7-4EAC-BDA3-F147C7E7AB0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  <c:pt idx="2">
                  <c:v>183</c:v>
                </c:pt>
                <c:pt idx="3">
                  <c:v>149</c:v>
                </c:pt>
                <c:pt idx="4">
                  <c:v>272</c:v>
                </c:pt>
                <c:pt idx="5">
                  <c:v>156</c:v>
                </c:pt>
                <c:pt idx="6">
                  <c:v>139</c:v>
                </c:pt>
                <c:pt idx="7">
                  <c:v>111</c:v>
                </c:pt>
                <c:pt idx="8">
                  <c:v>158</c:v>
                </c:pt>
                <c:pt idx="9">
                  <c:v>149</c:v>
                </c:pt>
                <c:pt idx="10">
                  <c:v>273</c:v>
                </c:pt>
                <c:pt idx="11">
                  <c:v>104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DB7-4EAC-BDA3-F147C7E7AB0B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'Narino-DICIEMBRE_2018'!$B$155:$B$166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DB7-4EAC-BDA3-F147C7E7A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59008"/>
        <c:axId val="67277184"/>
      </c:lineChart>
      <c:catAx>
        <c:axId val="6725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7184"/>
        <c:crosses val="autoZero"/>
        <c:auto val="1"/>
        <c:lblAlgn val="ctr"/>
        <c:lblOffset val="100"/>
        <c:noMultiLvlLbl val="0"/>
      </c:catAx>
      <c:valAx>
        <c:axId val="67277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59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85CE-45DA-B88A-4F9018E203BF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85CE-45DA-B88A-4F9018E203BF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85CE-45DA-B88A-4F9018E203BF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85CE-45DA-B88A-4F9018E203BF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85CE-45DA-B88A-4F9018E203BF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85CE-45DA-B88A-4F9018E203BF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CE-45DA-B88A-4F9018E203BF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CE-45DA-B88A-4F9018E203BF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CE-45DA-B88A-4F9018E203BF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CE-45DA-B88A-4F9018E203BF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5CE-45DA-B88A-4F9018E203BF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CE-45DA-B88A-4F9018E203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'Narino-DICIEMBRE_2018'!$B$299:$B$304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'Narino-DICIEMBRE_2018'!$F$299:$F$304</c:f>
              <c:numCache>
                <c:formatCode>General</c:formatCode>
                <c:ptCount val="6"/>
                <c:pt idx="0">
                  <c:v>32994</c:v>
                </c:pt>
                <c:pt idx="1">
                  <c:v>2892</c:v>
                </c:pt>
                <c:pt idx="2">
                  <c:v>5</c:v>
                </c:pt>
                <c:pt idx="3">
                  <c:v>0</c:v>
                </c:pt>
                <c:pt idx="4">
                  <c:v>3536</c:v>
                </c:pt>
                <c:pt idx="5">
                  <c:v>3581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CE-45DA-B88A-4F9018E20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'Narino-DICIEMBRE_2018'!$B$229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'Narino-DICIEMBRE_2018'!$F$229</c:f>
              <c:numCache>
                <c:formatCode>General</c:formatCode>
                <c:ptCount val="1"/>
                <c:pt idx="0">
                  <c:v>2804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6A-44F6-99DC-115A31179255}"/>
            </c:ext>
          </c:extLst>
        </c:ser>
        <c:ser>
          <c:idx val="1"/>
          <c:order val="1"/>
          <c:tx>
            <c:strRef>
              <c:f>'Narino-DICIEMBRE_2018'!$B$230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'Narino-DICIEMBRE_2018'!$F$230</c:f>
              <c:numCache>
                <c:formatCode>General</c:formatCode>
                <c:ptCount val="1"/>
                <c:pt idx="0">
                  <c:v>576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6A-44F6-99DC-115A31179255}"/>
            </c:ext>
          </c:extLst>
        </c:ser>
        <c:ser>
          <c:idx val="2"/>
          <c:order val="2"/>
          <c:tx>
            <c:strRef>
              <c:f>'Narino-DICIEMBRE_2018'!$B$231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'Narino-DICIEMBRE_2018'!$F$231</c:f>
              <c:numCache>
                <c:formatCode>General</c:formatCode>
                <c:ptCount val="1"/>
                <c:pt idx="0">
                  <c:v>2361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6A-44F6-99DC-115A31179255}"/>
            </c:ext>
          </c:extLst>
        </c:ser>
        <c:ser>
          <c:idx val="3"/>
          <c:order val="3"/>
          <c:tx>
            <c:strRef>
              <c:f>'Narino-DICIEMBRE_2018'!$B$232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'Narino-DICIEMBRE_2018'!$F$232</c:f>
              <c:numCache>
                <c:formatCode>General</c:formatCode>
                <c:ptCount val="1"/>
                <c:pt idx="0">
                  <c:v>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6A-44F6-99DC-115A31179255}"/>
            </c:ext>
          </c:extLst>
        </c:ser>
        <c:ser>
          <c:idx val="4"/>
          <c:order val="4"/>
          <c:tx>
            <c:strRef>
              <c:f>'Narino-DICIEMBRE_2018'!$B$233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'Narino-DICIEMBRE_2018'!$F$233</c:f>
              <c:numCache>
                <c:formatCode>General</c:formatCode>
                <c:ptCount val="1"/>
                <c:pt idx="0">
                  <c:v>1064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6A-44F6-99DC-115A31179255}"/>
            </c:ext>
          </c:extLst>
        </c:ser>
        <c:ser>
          <c:idx val="6"/>
          <c:order val="5"/>
          <c:tx>
            <c:strRef>
              <c:f>'Narino-DICIEMBRE_2018'!$B$234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46A-44F6-99DC-115A3117925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'Narino-DICIEMBRE_2018'!$F$234</c:f>
              <c:numCache>
                <c:formatCode>General</c:formatCode>
                <c:ptCount val="1"/>
                <c:pt idx="0">
                  <c:v>1680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6A-44F6-99DC-115A31179255}"/>
            </c:ext>
          </c:extLst>
        </c:ser>
        <c:ser>
          <c:idx val="7"/>
          <c:order val="6"/>
          <c:tx>
            <c:strRef>
              <c:f>'Narino-DICIEMBRE_2018'!$B$235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'Narino-DICIEMBRE_2018'!$F$235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6A-44F6-99DC-115A31179255}"/>
            </c:ext>
          </c:extLst>
        </c:ser>
        <c:ser>
          <c:idx val="8"/>
          <c:order val="7"/>
          <c:tx>
            <c:strRef>
              <c:f>'Narino-DICIEMBRE_2018'!$B$236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'Narino-DICIEMBRE_2018'!$F$236</c:f>
              <c:numCache>
                <c:formatCode>General</c:formatCode>
                <c:ptCount val="1"/>
                <c:pt idx="0">
                  <c:v>7233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46A-44F6-99DC-115A31179255}"/>
            </c:ext>
          </c:extLst>
        </c:ser>
        <c:ser>
          <c:idx val="5"/>
          <c:order val="8"/>
          <c:tx>
            <c:strRef>
              <c:f>'Narino-DICIEMBRE_2018'!$B$237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'Narino-DICIEMBRE_2018'!$F$237</c:f>
              <c:numCache>
                <c:formatCode>General</c:formatCode>
                <c:ptCount val="1"/>
                <c:pt idx="0">
                  <c:v>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46A-44F6-99DC-115A31179255}"/>
            </c:ext>
          </c:extLst>
        </c:ser>
        <c:ser>
          <c:idx val="9"/>
          <c:order val="9"/>
          <c:tx>
            <c:strRef>
              <c:f>'Narino-DICIEMBRE_2018'!$B$238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'Narino-DICIEMBRE_2018'!$F$238</c:f>
              <c:numCache>
                <c:formatCode>General</c:formatCode>
                <c:ptCount val="1"/>
                <c:pt idx="0">
                  <c:v>259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6A-44F6-99DC-115A31179255}"/>
            </c:ext>
          </c:extLst>
        </c:ser>
        <c:ser>
          <c:idx val="10"/>
          <c:order val="10"/>
          <c:tx>
            <c:strRef>
              <c:f>'Narino-DICIEMBRE_2018'!$B$239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'Narino-DICIEMBRE_2018'!$F$239</c:f>
              <c:numCache>
                <c:formatCode>General</c:formatCode>
                <c:ptCount val="1"/>
                <c:pt idx="0">
                  <c:v>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46A-44F6-99DC-115A31179255}"/>
            </c:ext>
          </c:extLst>
        </c:ser>
        <c:ser>
          <c:idx val="11"/>
          <c:order val="11"/>
          <c:tx>
            <c:strRef>
              <c:f>'Narino-DICIEMBRE_2018'!$B$240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'Narino-DICIEMBRE_2018'!$F$240</c:f>
              <c:numCache>
                <c:formatCode>General</c:formatCode>
                <c:ptCount val="1"/>
                <c:pt idx="0">
                  <c:v>605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6A-44F6-99DC-115A31179255}"/>
            </c:ext>
          </c:extLst>
        </c:ser>
        <c:ser>
          <c:idx val="12"/>
          <c:order val="12"/>
          <c:tx>
            <c:strRef>
              <c:f>'Narino-DICIEMBRE_2018'!$B$241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'Narino-DICIEMBRE_2018'!$F$241</c:f>
              <c:numCache>
                <c:formatCode>General</c:formatCode>
                <c:ptCount val="1"/>
                <c:pt idx="0">
                  <c:v>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46A-44F6-99DC-115A31179255}"/>
            </c:ext>
          </c:extLst>
        </c:ser>
        <c:ser>
          <c:idx val="14"/>
          <c:order val="13"/>
          <c:tx>
            <c:strRef>
              <c:f>'Narino-DICIEMBRE_2018'!$B$242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'Narino-DICIEMBRE_2018'!$F$242</c:f>
              <c:numCache>
                <c:formatCode>General</c:formatCode>
                <c:ptCount val="1"/>
                <c:pt idx="0">
                  <c:v>2109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6A-44F6-99DC-115A31179255}"/>
            </c:ext>
          </c:extLst>
        </c:ser>
        <c:ser>
          <c:idx val="15"/>
          <c:order val="14"/>
          <c:tx>
            <c:strRef>
              <c:f>'Narino-DICIEMBRE_2018'!$B$243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'Narino-DICIEMBRE_2018'!$F$243</c:f>
              <c:numCache>
                <c:formatCode>General</c:formatCode>
                <c:ptCount val="1"/>
                <c:pt idx="0">
                  <c:v>893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46A-44F6-99DC-115A31179255}"/>
            </c:ext>
          </c:extLst>
        </c:ser>
        <c:ser>
          <c:idx val="16"/>
          <c:order val="15"/>
          <c:tx>
            <c:strRef>
              <c:f>'Narino-DICIEMBRE_2018'!$B$244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'Narino-DICIEMBRE_2018'!$F$244</c:f>
              <c:numCache>
                <c:formatCode>General</c:formatCode>
                <c:ptCount val="1"/>
                <c:pt idx="0">
                  <c:v>928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46A-44F6-99DC-115A31179255}"/>
            </c:ext>
          </c:extLst>
        </c:ser>
        <c:ser>
          <c:idx val="17"/>
          <c:order val="16"/>
          <c:tx>
            <c:strRef>
              <c:f>'Narino-DICIEMBRE_2018'!$B$245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'Narino-DICIEMBRE_2018'!$F$245</c:f>
              <c:numCache>
                <c:formatCode>General</c:formatCode>
                <c:ptCount val="1"/>
                <c:pt idx="0">
                  <c:v>4380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46A-44F6-99DC-115A31179255}"/>
            </c:ext>
          </c:extLst>
        </c:ser>
        <c:ser>
          <c:idx val="18"/>
          <c:order val="17"/>
          <c:tx>
            <c:strRef>
              <c:f>'Narino-DICIEMBRE_2018'!$B$246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'Narino-DICIEMBRE_2018'!$F$246</c:f>
              <c:numCache>
                <c:formatCode>General</c:formatCode>
                <c:ptCount val="1"/>
                <c:pt idx="0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46A-44F6-99DC-115A31179255}"/>
            </c:ext>
          </c:extLst>
        </c:ser>
        <c:ser>
          <c:idx val="19"/>
          <c:order val="18"/>
          <c:tx>
            <c:strRef>
              <c:f>'Narino-DICIEMBRE_2018'!$B$247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'Narino-DICIEMBRE_2018'!$F$247</c:f>
              <c:numCache>
                <c:formatCode>General</c:formatCode>
                <c:ptCount val="1"/>
                <c:pt idx="0">
                  <c:v>14716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46A-44F6-99DC-115A31179255}"/>
            </c:ext>
          </c:extLst>
        </c:ser>
        <c:ser>
          <c:idx val="20"/>
          <c:order val="19"/>
          <c:tx>
            <c:strRef>
              <c:f>'Narino-DICIEMBRE_2018'!$B$248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'Narino-DICIEMBRE_2018'!$F$248</c:f>
              <c:numCache>
                <c:formatCode>General</c:formatCode>
                <c:ptCount val="1"/>
                <c:pt idx="0">
                  <c:v>121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46A-44F6-99DC-115A31179255}"/>
            </c:ext>
          </c:extLst>
        </c:ser>
        <c:ser>
          <c:idx val="21"/>
          <c:order val="20"/>
          <c:tx>
            <c:strRef>
              <c:f>'Narino-DICIEMBRE_2018'!$B$249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'Narino-DICIEMBRE_2018'!$F$249</c:f>
              <c:numCache>
                <c:formatCode>General</c:formatCode>
                <c:ptCount val="1"/>
                <c:pt idx="0">
                  <c:v>1055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F46A-44F6-99DC-115A31179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68370816"/>
        <c:axId val="68372352"/>
      </c:barChart>
      <c:catAx>
        <c:axId val="68370816"/>
        <c:scaling>
          <c:orientation val="minMax"/>
        </c:scaling>
        <c:delete val="1"/>
        <c:axPos val="b"/>
        <c:majorTickMark val="out"/>
        <c:minorTickMark val="none"/>
        <c:tickLblPos val="nextTo"/>
        <c:crossAx val="68372352"/>
        <c:crosses val="autoZero"/>
        <c:auto val="1"/>
        <c:lblAlgn val="ctr"/>
        <c:lblOffset val="100"/>
        <c:noMultiLvlLbl val="0"/>
      </c:catAx>
      <c:valAx>
        <c:axId val="68372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837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46"/>
          <c:h val="0.24827833730086035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F178-4009-A4F9-6B8F81DCBFF2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F178-4009-A4F9-6B8F81DCBFF2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F178-4009-A4F9-6B8F81DCBFF2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'Narino-DICIEMBRE_2018'!$F$187:$F$192</c:f>
              <c:numCache>
                <c:formatCode>General</c:formatCode>
                <c:ptCount val="6"/>
                <c:pt idx="0">
                  <c:v>102</c:v>
                </c:pt>
                <c:pt idx="1">
                  <c:v>3</c:v>
                </c:pt>
                <c:pt idx="2">
                  <c:v>161</c:v>
                </c:pt>
                <c:pt idx="3">
                  <c:v>252</c:v>
                </c:pt>
                <c:pt idx="4">
                  <c:v>10810</c:v>
                </c:pt>
                <c:pt idx="5">
                  <c:v>31680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78-4009-A4F9-6B8F81DCBFF2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F178-4009-A4F9-6B8F81DCB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70994176"/>
        <c:axId val="71024640"/>
      </c:barChart>
      <c:catAx>
        <c:axId val="709941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24640"/>
        <c:crosses val="autoZero"/>
        <c:auto val="1"/>
        <c:lblAlgn val="ctr"/>
        <c:lblOffset val="100"/>
        <c:noMultiLvlLbl val="0"/>
      </c:catAx>
      <c:valAx>
        <c:axId val="7102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099417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2018</a:t>
          </a: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4711" y="2178504"/>
          <a:ext cx="2305050" cy="277585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5186" y="4819650"/>
          <a:ext cx="4723039" cy="249011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4236" y="9983561"/>
          <a:ext cx="4694464" cy="246289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46692</xdr:colOff>
      <xdr:row>56</xdr:row>
      <xdr:rowOff>9804</xdr:rowOff>
    </xdr:from>
    <xdr:to>
      <xdr:col>29</xdr:col>
      <xdr:colOff>174625</xdr:colOff>
      <xdr:row>56</xdr:row>
      <xdr:rowOff>21010</xdr:rowOff>
    </xdr:to>
    <xdr:cxnSp macro="">
      <xdr:nvCxnSpPr>
        <xdr:cNvPr id="66" name="65 Conector recto">
          <a:extLst/>
        </xdr:cNvPr>
        <xdr:cNvCxnSpPr/>
      </xdr:nvCxnSpPr>
      <xdr:spPr>
        <a:xfrm>
          <a:off x="364192" y="9510992"/>
          <a:ext cx="11248371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/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/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/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/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/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/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/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/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/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/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/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/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/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/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/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/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/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/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/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/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05"/>
  <sheetViews>
    <sheetView showGridLines="0" tabSelected="1" topLeftCell="B292" zoomScale="140" zoomScaleNormal="140" workbookViewId="0">
      <selection activeCell="AB311" sqref="AB311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10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17" t="s">
        <v>2</v>
      </c>
      <c r="C16" s="418"/>
      <c r="D16" s="418"/>
      <c r="E16" s="418"/>
      <c r="F16" s="418"/>
      <c r="G16" s="418"/>
      <c r="H16" s="418"/>
      <c r="I16" s="418"/>
      <c r="J16" s="418"/>
      <c r="K16" s="418"/>
      <c r="L16" s="418"/>
      <c r="M16" s="418"/>
      <c r="N16" s="418"/>
      <c r="O16" s="418"/>
      <c r="P16" s="418"/>
      <c r="Q16" s="418"/>
      <c r="R16" s="418"/>
      <c r="S16" s="418"/>
      <c r="T16" s="418"/>
      <c r="U16" s="419"/>
      <c r="V16" s="345" t="s">
        <v>56</v>
      </c>
      <c r="W16" s="333"/>
      <c r="X16" s="333"/>
      <c r="Y16" s="333"/>
      <c r="Z16" s="333"/>
      <c r="AA16" s="333"/>
      <c r="AB16" s="333"/>
      <c r="AC16" s="334"/>
    </row>
    <row r="17" spans="2:29" x14ac:dyDescent="0.2">
      <c r="B17" s="420" t="s">
        <v>86</v>
      </c>
      <c r="C17" s="350"/>
      <c r="D17" s="350"/>
      <c r="E17" s="350"/>
      <c r="F17" s="350"/>
      <c r="G17" s="350"/>
      <c r="H17" s="350"/>
      <c r="I17" s="350"/>
      <c r="J17" s="350"/>
      <c r="K17" s="350"/>
      <c r="L17" s="350"/>
      <c r="M17" s="350"/>
      <c r="N17" s="350"/>
      <c r="O17" s="350"/>
      <c r="P17" s="350"/>
      <c r="Q17" s="350"/>
      <c r="R17" s="350"/>
      <c r="S17" s="350"/>
      <c r="T17" s="350"/>
      <c r="U17" s="421"/>
      <c r="V17" s="349" t="s">
        <v>162</v>
      </c>
      <c r="W17" s="350"/>
      <c r="X17" s="350"/>
      <c r="Y17" s="350"/>
      <c r="Z17" s="350"/>
      <c r="AA17" s="350"/>
      <c r="AB17" s="350"/>
      <c r="AC17" s="351"/>
    </row>
    <row r="18" spans="2:29" x14ac:dyDescent="0.2">
      <c r="B18" s="280" t="s">
        <v>4</v>
      </c>
      <c r="C18" s="281"/>
      <c r="D18" s="281"/>
      <c r="E18" s="281"/>
      <c r="F18" s="323"/>
      <c r="G18" s="281" t="s">
        <v>4</v>
      </c>
      <c r="H18" s="281"/>
      <c r="I18" s="281"/>
      <c r="J18" s="281"/>
      <c r="K18" s="281"/>
      <c r="L18" s="281"/>
      <c r="M18" s="320" t="s">
        <v>3</v>
      </c>
      <c r="N18" s="281"/>
      <c r="O18" s="281"/>
      <c r="P18" s="281"/>
      <c r="Q18" s="281"/>
      <c r="R18" s="323"/>
      <c r="S18" s="281" t="s">
        <v>55</v>
      </c>
      <c r="T18" s="281"/>
      <c r="U18" s="281"/>
      <c r="V18" s="281"/>
      <c r="W18" s="281"/>
      <c r="X18" s="281"/>
      <c r="Y18" s="281"/>
      <c r="Z18" s="281"/>
      <c r="AA18" s="281"/>
      <c r="AB18" s="281"/>
      <c r="AC18" s="339"/>
    </row>
    <row r="19" spans="2:29" x14ac:dyDescent="0.2">
      <c r="B19" s="239" t="s">
        <v>89</v>
      </c>
      <c r="C19" s="240"/>
      <c r="D19" s="240"/>
      <c r="E19" s="240"/>
      <c r="F19" s="241"/>
      <c r="G19" s="266" t="s">
        <v>89</v>
      </c>
      <c r="H19" s="240"/>
      <c r="I19" s="240"/>
      <c r="J19" s="240"/>
      <c r="K19" s="240"/>
      <c r="L19" s="241"/>
      <c r="M19" s="324" t="s">
        <v>88</v>
      </c>
      <c r="N19" s="325"/>
      <c r="O19" s="325"/>
      <c r="P19" s="325"/>
      <c r="Q19" s="325"/>
      <c r="R19" s="326"/>
      <c r="S19" s="346" t="s">
        <v>87</v>
      </c>
      <c r="T19" s="347"/>
      <c r="U19" s="347"/>
      <c r="V19" s="347"/>
      <c r="W19" s="347"/>
      <c r="X19" s="347"/>
      <c r="Y19" s="347"/>
      <c r="Z19" s="347"/>
      <c r="AA19" s="347"/>
      <c r="AB19" s="347"/>
      <c r="AC19" s="348"/>
    </row>
    <row r="20" spans="2:29" x14ac:dyDescent="0.2">
      <c r="B20" s="280" t="s">
        <v>5</v>
      </c>
      <c r="C20" s="281"/>
      <c r="D20" s="281"/>
      <c r="E20" s="281"/>
      <c r="F20" s="9"/>
      <c r="G20" s="9"/>
      <c r="H20" s="9"/>
      <c r="I20" s="9"/>
      <c r="J20" s="9"/>
      <c r="K20" s="9"/>
      <c r="L20" s="10"/>
      <c r="M20" s="330" t="s">
        <v>6</v>
      </c>
      <c r="N20" s="331"/>
      <c r="O20" s="331"/>
      <c r="P20" s="331"/>
      <c r="Q20" s="331"/>
      <c r="R20" s="331"/>
      <c r="S20" s="281"/>
      <c r="T20" s="281"/>
      <c r="U20" s="281"/>
      <c r="V20" s="320" t="s">
        <v>28</v>
      </c>
      <c r="W20" s="281"/>
      <c r="X20" s="281"/>
      <c r="Y20" s="281"/>
      <c r="Z20" s="281"/>
      <c r="AA20" s="281"/>
      <c r="AB20" s="281"/>
      <c r="AC20" s="339"/>
    </row>
    <row r="21" spans="2:29" x14ac:dyDescent="0.2">
      <c r="B21" s="277" t="s">
        <v>140</v>
      </c>
      <c r="C21" s="278"/>
      <c r="D21" s="278"/>
      <c r="E21" s="278"/>
      <c r="F21" s="278"/>
      <c r="G21" s="278"/>
      <c r="H21" s="278"/>
      <c r="I21" s="278"/>
      <c r="J21" s="278"/>
      <c r="K21" s="278"/>
      <c r="L21" s="279"/>
      <c r="M21" s="343" t="s">
        <v>141</v>
      </c>
      <c r="N21" s="344"/>
      <c r="O21" s="344"/>
      <c r="P21" s="344"/>
      <c r="Q21" s="344"/>
      <c r="R21" s="344"/>
      <c r="S21" s="344"/>
      <c r="T21" s="344"/>
      <c r="U21" s="344"/>
      <c r="V21" s="340" t="s">
        <v>142</v>
      </c>
      <c r="W21" s="341"/>
      <c r="X21" s="341"/>
      <c r="Y21" s="341"/>
      <c r="Z21" s="341"/>
      <c r="AA21" s="341"/>
      <c r="AB21" s="341"/>
      <c r="AC21" s="342"/>
    </row>
    <row r="22" spans="2:29" x14ac:dyDescent="0.2">
      <c r="B22" s="280" t="s">
        <v>20</v>
      </c>
      <c r="C22" s="281"/>
      <c r="D22" s="281"/>
      <c r="E22" s="281"/>
      <c r="F22" s="281"/>
      <c r="G22" s="281"/>
      <c r="H22" s="281"/>
      <c r="I22" s="281"/>
      <c r="J22" s="281"/>
      <c r="K22" s="281"/>
      <c r="L22" s="281"/>
      <c r="M22" s="320" t="s">
        <v>6</v>
      </c>
      <c r="N22" s="281"/>
      <c r="O22" s="281"/>
      <c r="P22" s="281"/>
      <c r="Q22" s="281"/>
      <c r="R22" s="281"/>
      <c r="S22" s="281"/>
      <c r="T22" s="281"/>
      <c r="U22" s="281"/>
      <c r="V22" s="376" t="s">
        <v>28</v>
      </c>
      <c r="W22" s="335"/>
      <c r="X22" s="335"/>
      <c r="Y22" s="335"/>
      <c r="Z22" s="335"/>
      <c r="AA22" s="335"/>
      <c r="AB22" s="335"/>
      <c r="AC22" s="336"/>
    </row>
    <row r="23" spans="2:29" ht="13.5" thickBot="1" x14ac:dyDescent="0.25">
      <c r="B23" s="239" t="s">
        <v>90</v>
      </c>
      <c r="C23" s="240"/>
      <c r="D23" s="240"/>
      <c r="E23" s="240"/>
      <c r="F23" s="240"/>
      <c r="G23" s="240"/>
      <c r="H23" s="240"/>
      <c r="I23" s="240"/>
      <c r="J23" s="240"/>
      <c r="K23" s="240"/>
      <c r="L23" s="241"/>
      <c r="M23" s="369" t="s">
        <v>91</v>
      </c>
      <c r="N23" s="370"/>
      <c r="O23" s="370"/>
      <c r="P23" s="370"/>
      <c r="Q23" s="370"/>
      <c r="R23" s="370"/>
      <c r="S23" s="370"/>
      <c r="T23" s="370"/>
      <c r="U23" s="370"/>
      <c r="V23" s="377" t="s">
        <v>92</v>
      </c>
      <c r="W23" s="378"/>
      <c r="X23" s="378"/>
      <c r="Y23" s="378"/>
      <c r="Z23" s="378"/>
      <c r="AA23" s="378"/>
      <c r="AB23" s="378"/>
      <c r="AC23" s="379"/>
    </row>
    <row r="24" spans="2:29" x14ac:dyDescent="0.2">
      <c r="B24" s="280" t="s">
        <v>27</v>
      </c>
      <c r="C24" s="281"/>
      <c r="D24" s="281"/>
      <c r="E24" s="281"/>
      <c r="F24" s="281"/>
      <c r="G24" s="281"/>
      <c r="H24" s="281"/>
      <c r="I24" s="281"/>
      <c r="J24" s="281"/>
      <c r="K24" s="281"/>
      <c r="L24" s="281"/>
      <c r="M24" s="332" t="s">
        <v>6</v>
      </c>
      <c r="N24" s="333"/>
      <c r="O24" s="333"/>
      <c r="P24" s="333"/>
      <c r="Q24" s="333"/>
      <c r="R24" s="333"/>
      <c r="S24" s="333"/>
      <c r="T24" s="333"/>
      <c r="U24" s="334"/>
      <c r="V24" s="335" t="s">
        <v>28</v>
      </c>
      <c r="W24" s="335"/>
      <c r="X24" s="335"/>
      <c r="Y24" s="335"/>
      <c r="Z24" s="335"/>
      <c r="AA24" s="335"/>
      <c r="AB24" s="335"/>
      <c r="AC24" s="336"/>
    </row>
    <row r="25" spans="2:29" ht="13.5" thickBot="1" x14ac:dyDescent="0.25">
      <c r="B25" s="275" t="s">
        <v>93</v>
      </c>
      <c r="C25" s="276"/>
      <c r="D25" s="276"/>
      <c r="E25" s="276"/>
      <c r="F25" s="276"/>
      <c r="G25" s="276"/>
      <c r="H25" s="276"/>
      <c r="I25" s="276"/>
      <c r="J25" s="276"/>
      <c r="K25" s="276"/>
      <c r="L25" s="276"/>
      <c r="M25" s="371" t="s">
        <v>96</v>
      </c>
      <c r="N25" s="372"/>
      <c r="O25" s="372"/>
      <c r="P25" s="372"/>
      <c r="Q25" s="372"/>
      <c r="R25" s="372"/>
      <c r="S25" s="372"/>
      <c r="T25" s="372"/>
      <c r="U25" s="373"/>
      <c r="V25" s="337" t="s">
        <v>95</v>
      </c>
      <c r="W25" s="337"/>
      <c r="X25" s="337"/>
      <c r="Y25" s="337"/>
      <c r="Z25" s="337"/>
      <c r="AA25" s="337"/>
      <c r="AB25" s="337"/>
      <c r="AC25" s="338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27" t="s">
        <v>7</v>
      </c>
      <c r="C32" s="328"/>
      <c r="D32" s="328"/>
      <c r="E32" s="328"/>
      <c r="F32" s="328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143" t="s">
        <v>42</v>
      </c>
      <c r="C33" s="144"/>
      <c r="D33" s="144"/>
      <c r="E33" s="145"/>
      <c r="F33" s="132" t="s">
        <v>14</v>
      </c>
      <c r="G33" s="133"/>
      <c r="H33" s="134"/>
      <c r="I33" s="132" t="s">
        <v>15</v>
      </c>
      <c r="J33" s="133"/>
      <c r="K33" s="134"/>
      <c r="L33" s="132" t="s">
        <v>16</v>
      </c>
      <c r="M33" s="133"/>
      <c r="N33" s="134"/>
      <c r="O33" s="132" t="s">
        <v>17</v>
      </c>
      <c r="P33" s="133"/>
      <c r="Q33" s="134"/>
      <c r="R33" s="132" t="s">
        <v>18</v>
      </c>
      <c r="S33" s="133"/>
      <c r="T33" s="134"/>
      <c r="U33" s="132" t="s">
        <v>19</v>
      </c>
      <c r="V33" s="133"/>
      <c r="W33" s="134"/>
      <c r="X33" s="135"/>
      <c r="Y33" s="135"/>
      <c r="Z33" s="135"/>
      <c r="AA33" s="15"/>
      <c r="AB33" s="15"/>
      <c r="AC33" s="17"/>
    </row>
    <row r="34" spans="2:29" ht="13.5" thickBot="1" x14ac:dyDescent="0.25">
      <c r="B34" s="146"/>
      <c r="C34" s="147"/>
      <c r="D34" s="147"/>
      <c r="E34" s="148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136" t="s">
        <v>33</v>
      </c>
      <c r="C35" s="137"/>
      <c r="D35" s="137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138" t="s">
        <v>34</v>
      </c>
      <c r="C36" s="139"/>
      <c r="D36" s="139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149" t="s">
        <v>35</v>
      </c>
      <c r="C37" s="150"/>
      <c r="D37" s="150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140">
        <f>H35+H36+H37</f>
        <v>136</v>
      </c>
      <c r="G38" s="141"/>
      <c r="H38" s="142"/>
      <c r="I38" s="140">
        <f>K35+K36+K37</f>
        <v>136</v>
      </c>
      <c r="J38" s="141"/>
      <c r="K38" s="142"/>
      <c r="L38" s="129">
        <f>N35+N36+N37</f>
        <v>136</v>
      </c>
      <c r="M38" s="130"/>
      <c r="N38" s="131"/>
      <c r="O38" s="129">
        <f>Q35+Q36+Q37</f>
        <v>136</v>
      </c>
      <c r="P38" s="130"/>
      <c r="Q38" s="131"/>
      <c r="R38" s="129">
        <f>T35+T36+T37</f>
        <v>136</v>
      </c>
      <c r="S38" s="130"/>
      <c r="T38" s="131"/>
      <c r="U38" s="129">
        <f>W35+W36+W37</f>
        <v>136</v>
      </c>
      <c r="V38" s="130"/>
      <c r="W38" s="131"/>
      <c r="X38" s="329"/>
      <c r="Y38" s="329"/>
      <c r="Z38" s="329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35"/>
      <c r="G40" s="135"/>
      <c r="H40" s="135"/>
      <c r="I40" s="135"/>
      <c r="J40" s="135"/>
      <c r="K40" s="135"/>
      <c r="L40" s="135"/>
      <c r="M40" s="135"/>
      <c r="N40" s="135"/>
      <c r="O40" s="86"/>
      <c r="P40" s="86"/>
      <c r="Q40" s="86"/>
      <c r="R40" s="86"/>
      <c r="S40" s="86"/>
      <c r="T40" s="86"/>
      <c r="U40" s="135"/>
      <c r="V40" s="135"/>
      <c r="W40" s="135"/>
      <c r="X40" s="135"/>
      <c r="Y40" s="135"/>
      <c r="Z40" s="135"/>
      <c r="AA40" s="30"/>
      <c r="AB40" s="30"/>
      <c r="AC40" s="80"/>
    </row>
    <row r="41" spans="2:29" ht="13.5" customHeight="1" thickBot="1" x14ac:dyDescent="0.25">
      <c r="B41" s="143" t="s">
        <v>42</v>
      </c>
      <c r="C41" s="144"/>
      <c r="D41" s="144"/>
      <c r="E41" s="145"/>
      <c r="F41" s="132" t="s">
        <v>21</v>
      </c>
      <c r="G41" s="133"/>
      <c r="H41" s="134"/>
      <c r="I41" s="132" t="s">
        <v>22</v>
      </c>
      <c r="J41" s="133"/>
      <c r="K41" s="134"/>
      <c r="L41" s="132" t="s">
        <v>38</v>
      </c>
      <c r="M41" s="133"/>
      <c r="N41" s="134"/>
      <c r="O41" s="132" t="s">
        <v>24</v>
      </c>
      <c r="P41" s="133"/>
      <c r="Q41" s="134"/>
      <c r="R41" s="132" t="s">
        <v>39</v>
      </c>
      <c r="S41" s="133"/>
      <c r="T41" s="134"/>
      <c r="U41" s="132" t="s">
        <v>40</v>
      </c>
      <c r="V41" s="133"/>
      <c r="W41" s="134"/>
      <c r="X41" s="135"/>
      <c r="Y41" s="135"/>
      <c r="Z41" s="135"/>
      <c r="AA41" s="15"/>
      <c r="AB41" s="15"/>
      <c r="AC41" s="17"/>
    </row>
    <row r="42" spans="2:29" ht="13.5" thickBot="1" x14ac:dyDescent="0.25">
      <c r="B42" s="146"/>
      <c r="C42" s="147"/>
      <c r="D42" s="147"/>
      <c r="E42" s="148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136" t="s">
        <v>33</v>
      </c>
      <c r="C43" s="137"/>
      <c r="D43" s="137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>
        <v>1</v>
      </c>
      <c r="S43" s="24"/>
      <c r="T43" s="64">
        <f>S43+R43</f>
        <v>1</v>
      </c>
      <c r="U43" s="23">
        <v>1</v>
      </c>
      <c r="V43" s="24"/>
      <c r="W43" s="64">
        <f>V43+U43</f>
        <v>1</v>
      </c>
      <c r="X43" s="59"/>
      <c r="Y43" s="59"/>
      <c r="Z43" s="67"/>
      <c r="AA43" s="15"/>
      <c r="AB43" s="15"/>
      <c r="AC43" s="17"/>
    </row>
    <row r="44" spans="2:29" x14ac:dyDescent="0.2">
      <c r="B44" s="138" t="s">
        <v>34</v>
      </c>
      <c r="C44" s="139"/>
      <c r="D44" s="139"/>
      <c r="E44" s="62"/>
      <c r="F44" s="25">
        <v>4</v>
      </c>
      <c r="G44" s="26"/>
      <c r="H44" s="65">
        <f>F44+G44</f>
        <v>4</v>
      </c>
      <c r="I44" s="25">
        <v>4</v>
      </c>
      <c r="J44" s="26"/>
      <c r="K44" s="65">
        <f>I44+J44</f>
        <v>4</v>
      </c>
      <c r="L44" s="25">
        <v>4</v>
      </c>
      <c r="M44" s="26"/>
      <c r="N44" s="65">
        <f>L44+M44</f>
        <v>4</v>
      </c>
      <c r="O44" s="25">
        <v>4</v>
      </c>
      <c r="P44" s="26"/>
      <c r="Q44" s="64">
        <f>P44+O44</f>
        <v>4</v>
      </c>
      <c r="R44" s="25">
        <v>4</v>
      </c>
      <c r="S44" s="26"/>
      <c r="T44" s="64">
        <f>S44+R44</f>
        <v>4</v>
      </c>
      <c r="U44" s="25">
        <v>4</v>
      </c>
      <c r="V44" s="26"/>
      <c r="W44" s="64">
        <f>V44+U44</f>
        <v>4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149" t="s">
        <v>35</v>
      </c>
      <c r="C45" s="150"/>
      <c r="D45" s="150"/>
      <c r="E45" s="63"/>
      <c r="F45" s="27">
        <v>131</v>
      </c>
      <c r="G45" s="28"/>
      <c r="H45" s="66">
        <f>F45+G45</f>
        <v>131</v>
      </c>
      <c r="I45" s="27">
        <v>131</v>
      </c>
      <c r="J45" s="28"/>
      <c r="K45" s="66">
        <f>I45+J45</f>
        <v>131</v>
      </c>
      <c r="L45" s="27">
        <v>131</v>
      </c>
      <c r="M45" s="28"/>
      <c r="N45" s="66">
        <f>L45+M45</f>
        <v>131</v>
      </c>
      <c r="O45" s="27">
        <v>131</v>
      </c>
      <c r="P45" s="28"/>
      <c r="Q45" s="64">
        <f>P45+O45</f>
        <v>131</v>
      </c>
      <c r="R45" s="27">
        <v>131</v>
      </c>
      <c r="S45" s="28"/>
      <c r="T45" s="64">
        <f>S45+R45</f>
        <v>131</v>
      </c>
      <c r="U45" s="27">
        <v>131</v>
      </c>
      <c r="V45" s="28"/>
      <c r="W45" s="64">
        <f>V45+U45</f>
        <v>131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140">
        <f>H43+H44+H45</f>
        <v>136</v>
      </c>
      <c r="G46" s="141"/>
      <c r="H46" s="142"/>
      <c r="I46" s="140">
        <f>K43+K44+K45</f>
        <v>136</v>
      </c>
      <c r="J46" s="141"/>
      <c r="K46" s="142"/>
      <c r="L46" s="129">
        <f>N43+N44+N45</f>
        <v>136</v>
      </c>
      <c r="M46" s="130"/>
      <c r="N46" s="131"/>
      <c r="O46" s="129">
        <f>Q43+Q44+Q45</f>
        <v>136</v>
      </c>
      <c r="P46" s="130"/>
      <c r="Q46" s="131"/>
      <c r="R46" s="129">
        <f>T43+T44+T45</f>
        <v>136</v>
      </c>
      <c r="S46" s="130"/>
      <c r="T46" s="131"/>
      <c r="U46" s="129">
        <f>W43+W44+W45</f>
        <v>136</v>
      </c>
      <c r="V46" s="130"/>
      <c r="W46" s="131"/>
      <c r="X46" s="329"/>
      <c r="Y46" s="329"/>
      <c r="Z46" s="329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45" t="s">
        <v>29</v>
      </c>
      <c r="C48" s="246"/>
      <c r="D48" s="254" t="s">
        <v>8</v>
      </c>
      <c r="E48" s="255"/>
      <c r="F48" s="255"/>
      <c r="G48" s="256"/>
      <c r="H48" s="249" t="s">
        <v>9</v>
      </c>
      <c r="I48" s="250"/>
      <c r="J48" s="254" t="s">
        <v>11</v>
      </c>
      <c r="K48" s="255"/>
      <c r="L48" s="255"/>
      <c r="M48" s="255"/>
      <c r="N48" s="255"/>
      <c r="O48" s="255"/>
      <c r="P48" s="255"/>
      <c r="Q48" s="256"/>
      <c r="R48" s="374" t="s">
        <v>12</v>
      </c>
      <c r="S48" s="375"/>
      <c r="T48" s="245" t="s">
        <v>13</v>
      </c>
      <c r="U48" s="255"/>
      <c r="V48" s="255"/>
      <c r="W48" s="255"/>
      <c r="X48" s="246"/>
      <c r="Y48" s="245" t="s">
        <v>6</v>
      </c>
      <c r="Z48" s="255"/>
      <c r="AA48" s="255"/>
      <c r="AB48" s="255"/>
      <c r="AC48" s="246"/>
    </row>
    <row r="49" spans="2:29" ht="13.5" thickBot="1" x14ac:dyDescent="0.25">
      <c r="B49" s="247"/>
      <c r="C49" s="248"/>
      <c r="D49" s="257"/>
      <c r="E49" s="258"/>
      <c r="F49" s="258"/>
      <c r="G49" s="259"/>
      <c r="H49" s="100" t="s">
        <v>32</v>
      </c>
      <c r="I49" s="101" t="s">
        <v>10</v>
      </c>
      <c r="J49" s="257"/>
      <c r="K49" s="258"/>
      <c r="L49" s="258"/>
      <c r="M49" s="258"/>
      <c r="N49" s="258"/>
      <c r="O49" s="258"/>
      <c r="P49" s="258"/>
      <c r="Q49" s="259"/>
      <c r="R49" s="101" t="s">
        <v>1</v>
      </c>
      <c r="S49" s="101" t="s">
        <v>0</v>
      </c>
      <c r="T49" s="247"/>
      <c r="U49" s="258"/>
      <c r="V49" s="258"/>
      <c r="W49" s="258"/>
      <c r="X49" s="248"/>
      <c r="Y49" s="247"/>
      <c r="Z49" s="258"/>
      <c r="AA49" s="258"/>
      <c r="AB49" s="258"/>
      <c r="AC49" s="248"/>
    </row>
    <row r="50" spans="2:29" x14ac:dyDescent="0.2">
      <c r="B50" s="264" t="s">
        <v>43</v>
      </c>
      <c r="C50" s="265"/>
      <c r="D50" s="251" t="s">
        <v>97</v>
      </c>
      <c r="E50" s="252"/>
      <c r="F50" s="252"/>
      <c r="G50" s="253"/>
      <c r="H50" s="87" t="s">
        <v>98</v>
      </c>
      <c r="I50" s="33"/>
      <c r="J50" s="381" t="s">
        <v>99</v>
      </c>
      <c r="K50" s="382"/>
      <c r="L50" s="382"/>
      <c r="M50" s="382"/>
      <c r="N50" s="382"/>
      <c r="O50" s="382"/>
      <c r="P50" s="382"/>
      <c r="Q50" s="383"/>
      <c r="R50" s="32"/>
      <c r="S50" s="34"/>
      <c r="T50" s="317" t="s">
        <v>100</v>
      </c>
      <c r="U50" s="318"/>
      <c r="V50" s="318"/>
      <c r="W50" s="318"/>
      <c r="X50" s="319"/>
      <c r="Y50" s="321" t="s">
        <v>94</v>
      </c>
      <c r="Z50" s="321"/>
      <c r="AA50" s="321"/>
      <c r="AB50" s="321"/>
      <c r="AC50" s="322"/>
    </row>
    <row r="51" spans="2:29" x14ac:dyDescent="0.2">
      <c r="B51" s="262" t="s">
        <v>30</v>
      </c>
      <c r="C51" s="263"/>
      <c r="D51" s="269" t="s">
        <v>97</v>
      </c>
      <c r="E51" s="270"/>
      <c r="F51" s="270"/>
      <c r="G51" s="271"/>
      <c r="H51" s="88" t="s">
        <v>98</v>
      </c>
      <c r="I51" s="35"/>
      <c r="J51" s="283" t="s">
        <v>99</v>
      </c>
      <c r="K51" s="284"/>
      <c r="L51" s="284"/>
      <c r="M51" s="284"/>
      <c r="N51" s="284"/>
      <c r="O51" s="284"/>
      <c r="P51" s="284"/>
      <c r="Q51" s="285"/>
      <c r="R51" s="82"/>
      <c r="S51" s="74"/>
      <c r="T51" s="311" t="s">
        <v>100</v>
      </c>
      <c r="U51" s="273"/>
      <c r="V51" s="273"/>
      <c r="W51" s="273"/>
      <c r="X51" s="274"/>
      <c r="Y51" s="312" t="s">
        <v>94</v>
      </c>
      <c r="Z51" s="312"/>
      <c r="AA51" s="312"/>
      <c r="AB51" s="312"/>
      <c r="AC51" s="313"/>
    </row>
    <row r="52" spans="2:29" x14ac:dyDescent="0.2">
      <c r="B52" s="307" t="s">
        <v>31</v>
      </c>
      <c r="C52" s="268"/>
      <c r="D52" s="308" t="s">
        <v>101</v>
      </c>
      <c r="E52" s="309"/>
      <c r="F52" s="309"/>
      <c r="G52" s="310"/>
      <c r="H52" s="89" t="s">
        <v>98</v>
      </c>
      <c r="I52" s="37"/>
      <c r="J52" s="360" t="s">
        <v>143</v>
      </c>
      <c r="K52" s="361"/>
      <c r="L52" s="361"/>
      <c r="M52" s="361"/>
      <c r="N52" s="361"/>
      <c r="O52" s="361"/>
      <c r="P52" s="361"/>
      <c r="Q52" s="362"/>
      <c r="R52" s="36"/>
      <c r="S52" s="38"/>
      <c r="T52" s="353" t="s">
        <v>148</v>
      </c>
      <c r="U52" s="354"/>
      <c r="V52" s="354"/>
      <c r="W52" s="354"/>
      <c r="X52" s="355"/>
      <c r="Y52" s="380" t="s">
        <v>146</v>
      </c>
      <c r="Z52" s="321"/>
      <c r="AA52" s="321"/>
      <c r="AB52" s="321"/>
      <c r="AC52" s="322"/>
    </row>
    <row r="53" spans="2:29" x14ac:dyDescent="0.2">
      <c r="B53" s="262" t="s">
        <v>31</v>
      </c>
      <c r="C53" s="263"/>
      <c r="D53" s="269" t="s">
        <v>101</v>
      </c>
      <c r="E53" s="270"/>
      <c r="F53" s="270"/>
      <c r="G53" s="271"/>
      <c r="H53" s="88"/>
      <c r="I53" s="35" t="s">
        <v>98</v>
      </c>
      <c r="J53" s="286" t="s">
        <v>102</v>
      </c>
      <c r="K53" s="287"/>
      <c r="L53" s="287"/>
      <c r="M53" s="287"/>
      <c r="N53" s="287"/>
      <c r="O53" s="287"/>
      <c r="P53" s="287"/>
      <c r="Q53" s="288"/>
      <c r="R53" s="82"/>
      <c r="S53" s="74"/>
      <c r="T53" s="311" t="s">
        <v>149</v>
      </c>
      <c r="U53" s="273"/>
      <c r="V53" s="273"/>
      <c r="W53" s="273"/>
      <c r="X53" s="274"/>
      <c r="Y53" s="352" t="s">
        <v>147</v>
      </c>
      <c r="Z53" s="312"/>
      <c r="AA53" s="312"/>
      <c r="AB53" s="312"/>
      <c r="AC53" s="313"/>
    </row>
    <row r="54" spans="2:29" x14ac:dyDescent="0.2">
      <c r="B54" s="267" t="s">
        <v>31</v>
      </c>
      <c r="C54" s="268"/>
      <c r="D54" s="269" t="s">
        <v>101</v>
      </c>
      <c r="E54" s="270"/>
      <c r="F54" s="270"/>
      <c r="G54" s="271"/>
      <c r="H54" s="89" t="s">
        <v>98</v>
      </c>
      <c r="I54" s="37"/>
      <c r="J54" s="366" t="s">
        <v>144</v>
      </c>
      <c r="K54" s="367"/>
      <c r="L54" s="367"/>
      <c r="M54" s="367"/>
      <c r="N54" s="367"/>
      <c r="O54" s="367"/>
      <c r="P54" s="367"/>
      <c r="Q54" s="368"/>
      <c r="R54" s="39"/>
      <c r="S54" s="40"/>
      <c r="T54" s="357" t="s">
        <v>150</v>
      </c>
      <c r="U54" s="358"/>
      <c r="V54" s="358"/>
      <c r="W54" s="358"/>
      <c r="X54" s="359"/>
      <c r="Y54" s="363" t="s">
        <v>145</v>
      </c>
      <c r="Z54" s="364"/>
      <c r="AA54" s="364"/>
      <c r="AB54" s="364"/>
      <c r="AC54" s="365"/>
    </row>
    <row r="55" spans="2:29" x14ac:dyDescent="0.2">
      <c r="B55" s="262" t="s">
        <v>31</v>
      </c>
      <c r="C55" s="263"/>
      <c r="D55" s="272" t="s">
        <v>101</v>
      </c>
      <c r="E55" s="273"/>
      <c r="F55" s="273"/>
      <c r="G55" s="274"/>
      <c r="H55" s="88" t="s">
        <v>98</v>
      </c>
      <c r="I55" s="35"/>
      <c r="J55" s="286" t="s">
        <v>159</v>
      </c>
      <c r="K55" s="287"/>
      <c r="L55" s="287"/>
      <c r="M55" s="287"/>
      <c r="N55" s="287"/>
      <c r="O55" s="287"/>
      <c r="P55" s="287"/>
      <c r="Q55" s="288"/>
      <c r="R55" s="41"/>
      <c r="S55" s="42"/>
      <c r="T55" s="357" t="s">
        <v>160</v>
      </c>
      <c r="U55" s="358"/>
      <c r="V55" s="358"/>
      <c r="W55" s="358"/>
      <c r="X55" s="359"/>
      <c r="Y55" s="314" t="s">
        <v>161</v>
      </c>
      <c r="Z55" s="315"/>
      <c r="AA55" s="315"/>
      <c r="AB55" s="315"/>
      <c r="AC55" s="316"/>
    </row>
    <row r="56" spans="2:29" ht="13.5" thickBot="1" x14ac:dyDescent="0.25">
      <c r="B56" s="260"/>
      <c r="C56" s="261"/>
      <c r="D56" s="242"/>
      <c r="E56" s="243"/>
      <c r="F56" s="243"/>
      <c r="G56" s="244"/>
      <c r="H56" s="77"/>
      <c r="I56" s="71"/>
      <c r="J56" s="289"/>
      <c r="K56" s="290"/>
      <c r="L56" s="290"/>
      <c r="M56" s="290"/>
      <c r="N56" s="290"/>
      <c r="O56" s="290"/>
      <c r="P56" s="290"/>
      <c r="Q56" s="291"/>
      <c r="R56" s="72"/>
      <c r="S56" s="73"/>
      <c r="T56" s="356"/>
      <c r="U56" s="243"/>
      <c r="V56" s="243"/>
      <c r="W56" s="243"/>
      <c r="X56" s="244"/>
      <c r="Y56" s="305"/>
      <c r="Z56" s="305"/>
      <c r="AA56" s="305"/>
      <c r="AB56" s="305"/>
      <c r="AC56" s="306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0.7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6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36" t="s">
        <v>51</v>
      </c>
      <c r="C64" s="237"/>
      <c r="D64" s="237"/>
      <c r="E64" s="238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26" t="s">
        <v>0</v>
      </c>
      <c r="C65" s="227"/>
      <c r="D65" s="227" t="s">
        <v>57</v>
      </c>
      <c r="E65" s="228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10" t="s">
        <v>14</v>
      </c>
      <c r="C66" s="211"/>
      <c r="D66" s="127">
        <v>3</v>
      </c>
      <c r="E66" s="23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10" t="s">
        <v>15</v>
      </c>
      <c r="C67" s="211"/>
      <c r="D67" s="127">
        <v>2</v>
      </c>
      <c r="E67" s="23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10" t="s">
        <v>16</v>
      </c>
      <c r="C68" s="211"/>
      <c r="D68" s="127">
        <v>2</v>
      </c>
      <c r="E68" s="23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10" t="s">
        <v>17</v>
      </c>
      <c r="C69" s="211"/>
      <c r="D69" s="127">
        <v>6</v>
      </c>
      <c r="E69" s="23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10" t="s">
        <v>18</v>
      </c>
      <c r="C70" s="211"/>
      <c r="D70" s="127">
        <v>3</v>
      </c>
      <c r="E70" s="23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12" t="s">
        <v>19</v>
      </c>
      <c r="C71" s="213"/>
      <c r="D71" s="127">
        <v>1</v>
      </c>
      <c r="E71" s="23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12" t="s">
        <v>21</v>
      </c>
      <c r="C72" s="213"/>
      <c r="D72" s="127">
        <v>2</v>
      </c>
      <c r="E72" s="23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12" t="s">
        <v>22</v>
      </c>
      <c r="C73" s="213"/>
      <c r="D73" s="127">
        <v>2</v>
      </c>
      <c r="E73" s="23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12" t="s">
        <v>38</v>
      </c>
      <c r="C74" s="213"/>
      <c r="D74" s="127">
        <v>2</v>
      </c>
      <c r="E74" s="235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10" t="s">
        <v>24</v>
      </c>
      <c r="C75" s="211"/>
      <c r="D75" s="127">
        <v>2</v>
      </c>
      <c r="E75" s="235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12" t="s">
        <v>39</v>
      </c>
      <c r="C76" s="213"/>
      <c r="D76" s="127">
        <v>2</v>
      </c>
      <c r="E76" s="235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05" t="s">
        <v>40</v>
      </c>
      <c r="C77" s="206"/>
      <c r="D77" s="207">
        <v>1</v>
      </c>
      <c r="E77" s="282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36" t="s">
        <v>52</v>
      </c>
      <c r="C80" s="237"/>
      <c r="D80" s="237"/>
      <c r="E80" s="238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26" t="s">
        <v>0</v>
      </c>
      <c r="C81" s="227"/>
      <c r="D81" s="227" t="s">
        <v>44</v>
      </c>
      <c r="E81" s="228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10" t="s">
        <v>14</v>
      </c>
      <c r="C82" s="211"/>
      <c r="D82" s="127">
        <v>2799</v>
      </c>
      <c r="E82" s="235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10" t="s">
        <v>15</v>
      </c>
      <c r="C83" s="211"/>
      <c r="D83" s="127">
        <v>3608</v>
      </c>
      <c r="E83" s="235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10" t="s">
        <v>16</v>
      </c>
      <c r="C84" s="211"/>
      <c r="D84" s="127">
        <v>3186</v>
      </c>
      <c r="E84" s="235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10" t="s">
        <v>17</v>
      </c>
      <c r="C85" s="211"/>
      <c r="D85" s="127">
        <v>4130</v>
      </c>
      <c r="E85" s="235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10" t="s">
        <v>18</v>
      </c>
      <c r="C86" s="211"/>
      <c r="D86" s="127">
        <v>3854</v>
      </c>
      <c r="E86" s="235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12" t="s">
        <v>19</v>
      </c>
      <c r="C87" s="213"/>
      <c r="D87" s="127">
        <v>3182</v>
      </c>
      <c r="E87" s="235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12" t="s">
        <v>21</v>
      </c>
      <c r="C88" s="213"/>
      <c r="D88" s="127">
        <v>3885</v>
      </c>
      <c r="E88" s="235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12" t="s">
        <v>22</v>
      </c>
      <c r="C89" s="213"/>
      <c r="D89" s="127">
        <v>3876</v>
      </c>
      <c r="E89" s="235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12" t="s">
        <v>38</v>
      </c>
      <c r="C90" s="213"/>
      <c r="D90" s="127">
        <v>3698</v>
      </c>
      <c r="E90" s="235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10" t="s">
        <v>24</v>
      </c>
      <c r="C91" s="211"/>
      <c r="D91" s="127">
        <v>3783</v>
      </c>
      <c r="E91" s="235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12" t="s">
        <v>39</v>
      </c>
      <c r="C92" s="213"/>
      <c r="D92" s="127">
        <v>3729</v>
      </c>
      <c r="E92" s="235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205" t="s">
        <v>40</v>
      </c>
      <c r="C93" s="206"/>
      <c r="D93" s="207">
        <v>3278</v>
      </c>
      <c r="E93" s="282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296" t="s">
        <v>41</v>
      </c>
      <c r="C94" s="297"/>
      <c r="D94" s="298">
        <f>SUM(D82:D93)</f>
        <v>43008</v>
      </c>
      <c r="E94" s="299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293" t="s">
        <v>67</v>
      </c>
      <c r="C96" s="294"/>
      <c r="D96" s="295"/>
      <c r="E96" s="302">
        <f>D94/1</f>
        <v>43008</v>
      </c>
      <c r="F96" s="303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293" t="s">
        <v>66</v>
      </c>
      <c r="C97" s="294"/>
      <c r="D97" s="295"/>
      <c r="E97" s="300">
        <f>E96/30</f>
        <v>1433.6</v>
      </c>
      <c r="F97" s="301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29" t="s">
        <v>53</v>
      </c>
      <c r="C99" s="230"/>
      <c r="D99" s="230"/>
      <c r="E99" s="231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32"/>
      <c r="C100" s="233"/>
      <c r="D100" s="233"/>
      <c r="E100" s="234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26" t="s">
        <v>0</v>
      </c>
      <c r="C101" s="227"/>
      <c r="D101" s="227" t="s">
        <v>44</v>
      </c>
      <c r="E101" s="228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10" t="s">
        <v>14</v>
      </c>
      <c r="C102" s="211"/>
      <c r="D102" s="126">
        <v>0.99970000000000003</v>
      </c>
      <c r="E102" s="292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10" t="s">
        <v>15</v>
      </c>
      <c r="C103" s="211"/>
      <c r="D103" s="126">
        <v>0.99929999999999997</v>
      </c>
      <c r="E103" s="292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10" t="s">
        <v>16</v>
      </c>
      <c r="C104" s="211"/>
      <c r="D104" s="126">
        <v>0.99970000000000003</v>
      </c>
      <c r="E104" s="292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10" t="s">
        <v>17</v>
      </c>
      <c r="C105" s="211"/>
      <c r="D105" s="126">
        <v>0.99939999999999996</v>
      </c>
      <c r="E105" s="292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10" t="s">
        <v>18</v>
      </c>
      <c r="C106" s="211"/>
      <c r="D106" s="126">
        <v>0.99929999999999997</v>
      </c>
      <c r="E106" s="292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12" t="s">
        <v>19</v>
      </c>
      <c r="C107" s="213"/>
      <c r="D107" s="126">
        <v>1</v>
      </c>
      <c r="E107" s="292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12" t="s">
        <v>21</v>
      </c>
      <c r="C108" s="213"/>
      <c r="D108" s="126">
        <v>0.99970000000000003</v>
      </c>
      <c r="E108" s="292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12" t="s">
        <v>22</v>
      </c>
      <c r="C109" s="213"/>
      <c r="D109" s="126">
        <v>0.99970000000000003</v>
      </c>
      <c r="E109" s="292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12" t="s">
        <v>38</v>
      </c>
      <c r="C110" s="213"/>
      <c r="D110" s="126">
        <v>0.99970000000000003</v>
      </c>
      <c r="E110" s="292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10" t="s">
        <v>24</v>
      </c>
      <c r="C111" s="211"/>
      <c r="D111" s="304">
        <v>0.99929999999999997</v>
      </c>
      <c r="E111" s="292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12" t="s">
        <v>39</v>
      </c>
      <c r="C112" s="213"/>
      <c r="D112" s="304">
        <v>0.99970000000000003</v>
      </c>
      <c r="E112" s="292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05" t="s">
        <v>40</v>
      </c>
      <c r="C113" s="206"/>
      <c r="D113" s="304">
        <v>1</v>
      </c>
      <c r="E113" s="292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7.5" customHeight="1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36" t="s">
        <v>54</v>
      </c>
      <c r="C118" s="237"/>
      <c r="D118" s="237"/>
      <c r="E118" s="238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26" t="s">
        <v>0</v>
      </c>
      <c r="C119" s="227"/>
      <c r="D119" s="227" t="s">
        <v>44</v>
      </c>
      <c r="E119" s="228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10" t="s">
        <v>14</v>
      </c>
      <c r="C120" s="211"/>
      <c r="D120" s="127">
        <v>2</v>
      </c>
      <c r="E120" s="235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10" t="s">
        <v>15</v>
      </c>
      <c r="C121" s="211"/>
      <c r="D121" s="127">
        <v>2</v>
      </c>
      <c r="E121" s="235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10" t="s">
        <v>16</v>
      </c>
      <c r="C122" s="211"/>
      <c r="D122" s="127">
        <v>2</v>
      </c>
      <c r="E122" s="235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10" t="s">
        <v>17</v>
      </c>
      <c r="C123" s="211"/>
      <c r="D123" s="127">
        <v>5</v>
      </c>
      <c r="E123" s="235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10" t="s">
        <v>18</v>
      </c>
      <c r="C124" s="211"/>
      <c r="D124" s="127">
        <v>2</v>
      </c>
      <c r="E124" s="235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12" t="s">
        <v>19</v>
      </c>
      <c r="C125" s="213"/>
      <c r="D125" s="127">
        <v>0</v>
      </c>
      <c r="E125" s="235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12" t="s">
        <v>21</v>
      </c>
      <c r="C126" s="213"/>
      <c r="D126" s="127">
        <v>1</v>
      </c>
      <c r="E126" s="235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12" t="s">
        <v>22</v>
      </c>
      <c r="C127" s="213"/>
      <c r="D127" s="127">
        <v>1</v>
      </c>
      <c r="E127" s="235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12" t="s">
        <v>38</v>
      </c>
      <c r="C128" s="213"/>
      <c r="D128" s="127">
        <v>2</v>
      </c>
      <c r="E128" s="235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9" x14ac:dyDescent="0.2">
      <c r="B129" s="210" t="s">
        <v>24</v>
      </c>
      <c r="C129" s="211"/>
      <c r="D129" s="127">
        <v>1</v>
      </c>
      <c r="E129" s="235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9" x14ac:dyDescent="0.2">
      <c r="B130" s="212" t="s">
        <v>39</v>
      </c>
      <c r="C130" s="213"/>
      <c r="D130" s="127">
        <v>6</v>
      </c>
      <c r="E130" s="235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9" ht="13.5" thickBot="1" x14ac:dyDescent="0.25">
      <c r="B131" s="205" t="s">
        <v>40</v>
      </c>
      <c r="C131" s="206"/>
      <c r="D131" s="207">
        <v>0</v>
      </c>
      <c r="E131" s="282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9" ht="13.5" thickBot="1" x14ac:dyDescent="0.25">
      <c r="B132" s="205" t="s">
        <v>41</v>
      </c>
      <c r="C132" s="206"/>
      <c r="D132" s="207">
        <f>SUM(D120:E131)</f>
        <v>24</v>
      </c>
      <c r="E132" s="282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  <c r="AE132" s="81"/>
      <c r="AF132" s="81"/>
      <c r="AG132" s="81"/>
      <c r="AH132" s="81"/>
      <c r="AI132" s="81"/>
      <c r="AJ132" s="81"/>
      <c r="AK132" s="81"/>
      <c r="AL132" s="81"/>
      <c r="AM132" s="81"/>
    </row>
    <row r="133" spans="2:3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  <c r="AE133" s="81"/>
      <c r="AF133" s="81"/>
      <c r="AG133" s="81"/>
      <c r="AH133" s="81"/>
      <c r="AI133" s="81"/>
      <c r="AJ133" s="81"/>
      <c r="AK133" s="81"/>
      <c r="AL133" s="81"/>
      <c r="AM133" s="81"/>
    </row>
    <row r="134" spans="2:3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  <c r="AE134" s="493"/>
      <c r="AF134" s="493"/>
      <c r="AG134" s="493"/>
      <c r="AH134" s="493"/>
      <c r="AI134" s="81"/>
      <c r="AJ134" s="81"/>
      <c r="AK134" s="503"/>
      <c r="AL134" s="81"/>
      <c r="AM134" s="81"/>
    </row>
    <row r="135" spans="2:39" ht="13.5" thickBot="1" x14ac:dyDescent="0.25">
      <c r="B135" s="236" t="s">
        <v>68</v>
      </c>
      <c r="C135" s="237"/>
      <c r="D135" s="237"/>
      <c r="E135" s="237"/>
      <c r="F135" s="237"/>
      <c r="G135" s="238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  <c r="AE135" s="493"/>
      <c r="AF135" s="493"/>
      <c r="AG135" s="493"/>
      <c r="AH135" s="493"/>
      <c r="AI135" s="81"/>
      <c r="AJ135" s="81"/>
      <c r="AK135" s="503"/>
      <c r="AL135" s="81"/>
      <c r="AM135" s="81"/>
    </row>
    <row r="136" spans="2:39" x14ac:dyDescent="0.2">
      <c r="B136" s="226" t="s">
        <v>0</v>
      </c>
      <c r="C136" s="227"/>
      <c r="D136" s="227" t="s">
        <v>44</v>
      </c>
      <c r="E136" s="227"/>
      <c r="F136" s="227" t="s">
        <v>58</v>
      </c>
      <c r="G136" s="228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  <c r="AE136" s="493"/>
      <c r="AF136" s="493"/>
      <c r="AG136" s="493"/>
      <c r="AH136" s="493"/>
      <c r="AI136" s="81"/>
      <c r="AJ136" s="81"/>
      <c r="AK136" s="503"/>
      <c r="AL136" s="81"/>
      <c r="AM136" s="81"/>
    </row>
    <row r="137" spans="2:39" x14ac:dyDescent="0.2">
      <c r="B137" s="210" t="s">
        <v>14</v>
      </c>
      <c r="C137" s="211"/>
      <c r="D137" s="127">
        <v>247</v>
      </c>
      <c r="E137" s="127"/>
      <c r="F137" s="495">
        <f>(D137*100%)/D82</f>
        <v>8.824580207216863E-2</v>
      </c>
      <c r="G137" s="496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  <c r="AE137" s="493"/>
      <c r="AF137" s="493"/>
      <c r="AG137" s="493"/>
      <c r="AH137" s="493"/>
      <c r="AI137" s="81"/>
      <c r="AJ137" s="81"/>
      <c r="AK137" s="503"/>
      <c r="AL137" s="81"/>
      <c r="AM137" s="81"/>
    </row>
    <row r="138" spans="2:39" x14ac:dyDescent="0.2">
      <c r="B138" s="210" t="s">
        <v>15</v>
      </c>
      <c r="C138" s="211"/>
      <c r="D138" s="127">
        <v>443</v>
      </c>
      <c r="E138" s="127"/>
      <c r="F138" s="495">
        <f t="shared" ref="F138:F148" si="0">(D138*100%)/D83</f>
        <v>0.12278270509977827</v>
      </c>
      <c r="G138" s="496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493"/>
      <c r="AF138" s="493"/>
      <c r="AG138" s="493"/>
      <c r="AH138" s="493"/>
      <c r="AI138" s="81"/>
      <c r="AJ138" s="81"/>
      <c r="AK138" s="503"/>
      <c r="AL138" s="81"/>
      <c r="AM138" s="81"/>
    </row>
    <row r="139" spans="2:39" x14ac:dyDescent="0.2">
      <c r="B139" s="210" t="s">
        <v>16</v>
      </c>
      <c r="C139" s="211"/>
      <c r="D139" s="127">
        <v>526</v>
      </c>
      <c r="E139" s="127"/>
      <c r="F139" s="495">
        <f t="shared" si="0"/>
        <v>0.16509730069052103</v>
      </c>
      <c r="G139" s="496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  <c r="AE139" s="493"/>
      <c r="AF139" s="493"/>
      <c r="AG139" s="493"/>
      <c r="AH139" s="493"/>
      <c r="AI139" s="81"/>
      <c r="AJ139" s="81"/>
      <c r="AK139" s="503"/>
      <c r="AL139" s="81"/>
      <c r="AM139" s="81"/>
    </row>
    <row r="140" spans="2:39" x14ac:dyDescent="0.2">
      <c r="B140" s="210" t="s">
        <v>17</v>
      </c>
      <c r="C140" s="211"/>
      <c r="D140" s="127">
        <v>556</v>
      </c>
      <c r="E140" s="127"/>
      <c r="F140" s="495">
        <f t="shared" si="0"/>
        <v>0.13462469733656174</v>
      </c>
      <c r="G140" s="496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  <c r="AE140" s="493"/>
      <c r="AF140" s="493"/>
      <c r="AG140" s="493"/>
      <c r="AH140" s="493"/>
      <c r="AI140" s="81"/>
      <c r="AJ140" s="81"/>
      <c r="AK140" s="503"/>
      <c r="AL140" s="81"/>
      <c r="AM140" s="81"/>
    </row>
    <row r="141" spans="2:39" x14ac:dyDescent="0.2">
      <c r="B141" s="210" t="s">
        <v>18</v>
      </c>
      <c r="C141" s="211"/>
      <c r="D141" s="127">
        <v>587</v>
      </c>
      <c r="E141" s="127"/>
      <c r="F141" s="495">
        <f t="shared" si="0"/>
        <v>0.1523092890503373</v>
      </c>
      <c r="G141" s="496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  <c r="AE141" s="493"/>
      <c r="AF141" s="493"/>
      <c r="AG141" s="493"/>
      <c r="AH141" s="493"/>
      <c r="AI141" s="81"/>
      <c r="AJ141" s="81"/>
      <c r="AK141" s="503"/>
      <c r="AL141" s="81"/>
      <c r="AM141" s="81"/>
    </row>
    <row r="142" spans="2:39" x14ac:dyDescent="0.2">
      <c r="B142" s="212" t="s">
        <v>19</v>
      </c>
      <c r="C142" s="213"/>
      <c r="D142" s="127">
        <v>640</v>
      </c>
      <c r="E142" s="127"/>
      <c r="F142" s="495">
        <f t="shared" si="0"/>
        <v>0.2011313639220616</v>
      </c>
      <c r="G142" s="496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  <c r="AE142" s="493"/>
      <c r="AF142" s="493"/>
      <c r="AG142" s="493"/>
      <c r="AH142" s="493"/>
      <c r="AI142" s="81"/>
      <c r="AJ142" s="81"/>
      <c r="AK142" s="503"/>
      <c r="AL142" s="81"/>
      <c r="AM142" s="81"/>
    </row>
    <row r="143" spans="2:39" x14ac:dyDescent="0.2">
      <c r="B143" s="212" t="s">
        <v>21</v>
      </c>
      <c r="C143" s="213"/>
      <c r="D143" s="127">
        <v>602</v>
      </c>
      <c r="E143" s="127"/>
      <c r="F143" s="495">
        <f t="shared" si="0"/>
        <v>0.15495495495495495</v>
      </c>
      <c r="G143" s="496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  <c r="AE143" s="493"/>
      <c r="AF143" s="493"/>
      <c r="AG143" s="493"/>
      <c r="AH143" s="493"/>
      <c r="AI143" s="81"/>
      <c r="AJ143" s="81"/>
      <c r="AK143" s="503"/>
      <c r="AL143" s="81"/>
      <c r="AM143" s="81"/>
    </row>
    <row r="144" spans="2:39" x14ac:dyDescent="0.2">
      <c r="B144" s="212" t="s">
        <v>22</v>
      </c>
      <c r="C144" s="213"/>
      <c r="D144" s="127">
        <v>663</v>
      </c>
      <c r="E144" s="127"/>
      <c r="F144" s="495">
        <f t="shared" si="0"/>
        <v>0.17105263157894737</v>
      </c>
      <c r="G144" s="496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  <c r="AE144" s="493"/>
      <c r="AF144" s="493"/>
      <c r="AG144" s="493"/>
      <c r="AH144" s="493"/>
      <c r="AI144" s="81"/>
      <c r="AJ144" s="81"/>
      <c r="AK144" s="503"/>
      <c r="AL144" s="81"/>
      <c r="AM144" s="81"/>
    </row>
    <row r="145" spans="2:39" x14ac:dyDescent="0.2">
      <c r="B145" s="212" t="s">
        <v>38</v>
      </c>
      <c r="C145" s="213"/>
      <c r="D145" s="127">
        <v>920</v>
      </c>
      <c r="E145" s="127"/>
      <c r="F145" s="495">
        <f t="shared" si="0"/>
        <v>0.24878312601406166</v>
      </c>
      <c r="G145" s="496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  <c r="AE145" s="493"/>
      <c r="AF145" s="493"/>
      <c r="AG145" s="493"/>
      <c r="AH145" s="493"/>
      <c r="AI145" s="81"/>
      <c r="AJ145" s="81"/>
      <c r="AK145" s="503"/>
      <c r="AL145" s="81"/>
      <c r="AM145" s="81"/>
    </row>
    <row r="146" spans="2:39" x14ac:dyDescent="0.2">
      <c r="B146" s="210" t="s">
        <v>24</v>
      </c>
      <c r="C146" s="211"/>
      <c r="D146" s="127">
        <v>468</v>
      </c>
      <c r="E146" s="127"/>
      <c r="F146" s="495">
        <f t="shared" si="0"/>
        <v>0.12371134020618557</v>
      </c>
      <c r="G146" s="496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  <c r="AE146" s="81"/>
      <c r="AF146" s="81"/>
      <c r="AG146" s="81"/>
      <c r="AH146" s="81"/>
      <c r="AI146" s="81"/>
      <c r="AJ146" s="81"/>
      <c r="AK146" s="504"/>
      <c r="AL146" s="81"/>
      <c r="AM146" s="81"/>
    </row>
    <row r="147" spans="2:39" x14ac:dyDescent="0.2">
      <c r="B147" s="212" t="s">
        <v>39</v>
      </c>
      <c r="C147" s="213"/>
      <c r="D147" s="127">
        <v>439</v>
      </c>
      <c r="E147" s="127"/>
      <c r="F147" s="495">
        <f t="shared" si="0"/>
        <v>0.11772593188522391</v>
      </c>
      <c r="G147" s="496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  <c r="AE147" s="81"/>
      <c r="AF147" s="81"/>
      <c r="AG147" s="81"/>
      <c r="AH147" s="81"/>
      <c r="AI147" s="81"/>
      <c r="AJ147" s="81"/>
      <c r="AK147" s="81"/>
      <c r="AL147" s="81"/>
      <c r="AM147" s="81"/>
    </row>
    <row r="148" spans="2:39" ht="13.5" thickBot="1" x14ac:dyDescent="0.25">
      <c r="B148" s="205" t="s">
        <v>40</v>
      </c>
      <c r="C148" s="206"/>
      <c r="D148" s="207">
        <v>337</v>
      </c>
      <c r="E148" s="207"/>
      <c r="F148" s="499">
        <f t="shared" si="0"/>
        <v>0.10280658938377059</v>
      </c>
      <c r="G148" s="500"/>
      <c r="H148" s="497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  <c r="AE148" s="81"/>
      <c r="AF148" s="81"/>
      <c r="AG148" s="81"/>
      <c r="AH148" s="81"/>
      <c r="AI148" s="81"/>
      <c r="AJ148" s="81"/>
      <c r="AK148" s="81"/>
      <c r="AL148" s="81"/>
      <c r="AM148" s="81"/>
    </row>
    <row r="149" spans="2:39" ht="13.5" thickBot="1" x14ac:dyDescent="0.25">
      <c r="B149" s="205" t="s">
        <v>41</v>
      </c>
      <c r="C149" s="206"/>
      <c r="D149" s="207">
        <f>SUM(D137:E148)</f>
        <v>6428</v>
      </c>
      <c r="E149" s="498"/>
      <c r="F149" s="501">
        <f t="shared" ref="F149" si="1">(D149*100%)/D94</f>
        <v>0.14946056547619047</v>
      </c>
      <c r="G149" s="502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  <c r="AE149" s="81"/>
      <c r="AF149" s="81"/>
      <c r="AG149" s="81"/>
      <c r="AH149" s="81"/>
      <c r="AI149" s="81"/>
      <c r="AJ149" s="81"/>
      <c r="AK149" s="81"/>
      <c r="AL149" s="81"/>
      <c r="AM149" s="81"/>
    </row>
    <row r="150" spans="2:3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  <c r="AE150" s="81"/>
      <c r="AF150" s="81"/>
      <c r="AG150" s="81"/>
      <c r="AH150" s="81"/>
      <c r="AI150" s="81"/>
      <c r="AJ150" s="81"/>
      <c r="AK150" s="81"/>
      <c r="AL150" s="81"/>
      <c r="AM150" s="81"/>
    </row>
    <row r="151" spans="2:3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  <c r="AE151" s="81"/>
      <c r="AF151" s="81"/>
      <c r="AG151" s="81"/>
      <c r="AH151" s="81"/>
      <c r="AI151" s="81"/>
      <c r="AJ151" s="81"/>
      <c r="AK151" s="81"/>
      <c r="AL151" s="81"/>
      <c r="AM151" s="81"/>
    </row>
    <row r="152" spans="2:39" x14ac:dyDescent="0.2">
      <c r="B152" s="229" t="s">
        <v>59</v>
      </c>
      <c r="C152" s="230"/>
      <c r="D152" s="230"/>
      <c r="E152" s="230"/>
      <c r="F152" s="230"/>
      <c r="G152" s="231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9" ht="13.5" thickBot="1" x14ac:dyDescent="0.25">
      <c r="B153" s="232"/>
      <c r="C153" s="233"/>
      <c r="D153" s="233"/>
      <c r="E153" s="233"/>
      <c r="F153" s="233"/>
      <c r="G153" s="234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9" x14ac:dyDescent="0.2">
      <c r="B154" s="226" t="s">
        <v>0</v>
      </c>
      <c r="C154" s="227"/>
      <c r="D154" s="227" t="s">
        <v>44</v>
      </c>
      <c r="E154" s="227"/>
      <c r="F154" s="227" t="s">
        <v>58</v>
      </c>
      <c r="G154" s="228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39" x14ac:dyDescent="0.2">
      <c r="B155" s="210" t="s">
        <v>14</v>
      </c>
      <c r="C155" s="211"/>
      <c r="D155" s="127">
        <v>112</v>
      </c>
      <c r="E155" s="127"/>
      <c r="F155" s="208">
        <f>(D155*100%)/D82</f>
        <v>4.0014290818149341E-2</v>
      </c>
      <c r="G155" s="209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9" x14ac:dyDescent="0.2">
      <c r="B156" s="210" t="s">
        <v>15</v>
      </c>
      <c r="C156" s="211"/>
      <c r="D156" s="127">
        <v>228</v>
      </c>
      <c r="E156" s="127"/>
      <c r="F156" s="208">
        <f>(D156*100%)/D83</f>
        <v>6.3192904656319285E-2</v>
      </c>
      <c r="G156" s="209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9" x14ac:dyDescent="0.2">
      <c r="B157" s="210" t="s">
        <v>16</v>
      </c>
      <c r="C157" s="211"/>
      <c r="D157" s="127">
        <v>183</v>
      </c>
      <c r="E157" s="127"/>
      <c r="F157" s="208">
        <f>(D157*100%)/D84</f>
        <v>5.7438794726930323E-2</v>
      </c>
      <c r="G157" s="209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9" x14ac:dyDescent="0.2">
      <c r="B158" s="210" t="s">
        <v>17</v>
      </c>
      <c r="C158" s="211"/>
      <c r="D158" s="127">
        <v>149</v>
      </c>
      <c r="E158" s="127"/>
      <c r="F158" s="208">
        <f>(D158*100%)/D85</f>
        <v>3.6077481840193708E-2</v>
      </c>
      <c r="G158" s="209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9" x14ac:dyDescent="0.2">
      <c r="B159" s="210" t="s">
        <v>18</v>
      </c>
      <c r="C159" s="211"/>
      <c r="D159" s="127">
        <v>272</v>
      </c>
      <c r="E159" s="127"/>
      <c r="F159" s="208">
        <f>(D159*100%)/D86</f>
        <v>7.0576024909185256E-2</v>
      </c>
      <c r="G159" s="209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9" x14ac:dyDescent="0.2">
      <c r="B160" s="212" t="s">
        <v>19</v>
      </c>
      <c r="C160" s="213"/>
      <c r="D160" s="127">
        <v>156</v>
      </c>
      <c r="E160" s="127"/>
      <c r="F160" s="208">
        <f t="shared" ref="F160:F161" si="2">(D160*100%)/D87</f>
        <v>4.9025769956002517E-2</v>
      </c>
      <c r="G160" s="209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212" t="s">
        <v>21</v>
      </c>
      <c r="C161" s="213"/>
      <c r="D161" s="127">
        <v>139</v>
      </c>
      <c r="E161" s="127"/>
      <c r="F161" s="208">
        <f t="shared" si="2"/>
        <v>3.5778635778635777E-2</v>
      </c>
      <c r="G161" s="209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212" t="s">
        <v>22</v>
      </c>
      <c r="C162" s="213"/>
      <c r="D162" s="127">
        <v>111</v>
      </c>
      <c r="E162" s="127"/>
      <c r="F162" s="208">
        <f t="shared" ref="F162" si="3">(D162*100%)/D89</f>
        <v>2.8637770897832818E-2</v>
      </c>
      <c r="G162" s="209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212" t="s">
        <v>38</v>
      </c>
      <c r="C163" s="213"/>
      <c r="D163" s="127">
        <v>158</v>
      </c>
      <c r="E163" s="127"/>
      <c r="F163" s="208">
        <f t="shared" ref="F163" si="4">(D163*100%)/D90</f>
        <v>4.2725797728501894E-2</v>
      </c>
      <c r="G163" s="209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210" t="s">
        <v>24</v>
      </c>
      <c r="C164" s="211"/>
      <c r="D164" s="127">
        <v>149</v>
      </c>
      <c r="E164" s="127"/>
      <c r="F164" s="208">
        <f t="shared" ref="F164" si="5">(D164*100%)/D91</f>
        <v>3.9386730108379592E-2</v>
      </c>
      <c r="G164" s="209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212" t="s">
        <v>39</v>
      </c>
      <c r="C165" s="213"/>
      <c r="D165" s="127">
        <v>273</v>
      </c>
      <c r="E165" s="127"/>
      <c r="F165" s="208">
        <f t="shared" ref="F165" si="6">(D165*100%)/D92</f>
        <v>7.3209975864843124E-2</v>
      </c>
      <c r="G165" s="209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205" t="s">
        <v>40</v>
      </c>
      <c r="C166" s="206"/>
      <c r="D166" s="207">
        <v>104</v>
      </c>
      <c r="E166" s="207"/>
      <c r="F166" s="208">
        <f t="shared" ref="F166" si="7">(D166*100%)/D93</f>
        <v>3.1726662599145819E-2</v>
      </c>
      <c r="G166" s="209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205" t="s">
        <v>41</v>
      </c>
      <c r="C167" s="206"/>
      <c r="D167" s="207">
        <f>SUM(D155:E166)</f>
        <v>2034</v>
      </c>
      <c r="E167" s="207"/>
      <c r="F167" s="208">
        <f t="shared" ref="F167" si="8">(D167*100%)/D94</f>
        <v>4.7293526785714288E-2</v>
      </c>
      <c r="G167" s="209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2" ht="15.75" customHeight="1" thickBot="1" x14ac:dyDescent="0.25"/>
    <row r="170" spans="2:32" x14ac:dyDescent="0.2">
      <c r="B170" s="229" t="s">
        <v>69</v>
      </c>
      <c r="C170" s="230"/>
      <c r="D170" s="230"/>
      <c r="E170" s="230"/>
      <c r="F170" s="230"/>
      <c r="G170" s="230"/>
      <c r="H170" s="230"/>
      <c r="I170" s="230"/>
      <c r="J170" s="230"/>
      <c r="K170" s="230"/>
      <c r="L170" s="230"/>
      <c r="M170" s="230"/>
      <c r="N170" s="230"/>
      <c r="O170" s="230"/>
      <c r="P170" s="230"/>
      <c r="Q170" s="230"/>
      <c r="R170" s="230"/>
      <c r="S170" s="230"/>
      <c r="T170" s="230"/>
      <c r="U170" s="230"/>
      <c r="V170" s="230"/>
      <c r="W170" s="230"/>
      <c r="X170" s="230"/>
      <c r="Y170" s="230"/>
      <c r="Z170" s="230"/>
      <c r="AA170" s="230"/>
      <c r="AB170" s="230"/>
      <c r="AC170" s="230"/>
      <c r="AD170" s="15"/>
      <c r="AE170" s="15"/>
    </row>
    <row r="171" spans="2:32" x14ac:dyDescent="0.2">
      <c r="B171" s="440"/>
      <c r="C171" s="441"/>
      <c r="D171" s="441"/>
      <c r="E171" s="441"/>
      <c r="F171" s="441"/>
      <c r="G171" s="441"/>
      <c r="H171" s="441"/>
      <c r="I171" s="441"/>
      <c r="J171" s="441"/>
      <c r="K171" s="441"/>
      <c r="L171" s="441"/>
      <c r="M171" s="441"/>
      <c r="N171" s="441"/>
      <c r="O171" s="441"/>
      <c r="P171" s="441"/>
      <c r="Q171" s="441"/>
      <c r="R171" s="441"/>
      <c r="S171" s="441"/>
      <c r="T171" s="441"/>
      <c r="U171" s="441"/>
      <c r="V171" s="441"/>
      <c r="W171" s="441"/>
      <c r="X171" s="441"/>
      <c r="Y171" s="441"/>
      <c r="Z171" s="441"/>
      <c r="AA171" s="441"/>
      <c r="AB171" s="441"/>
      <c r="AC171" s="441"/>
      <c r="AD171" s="15"/>
      <c r="AE171" s="110"/>
      <c r="AF171" s="15"/>
    </row>
    <row r="172" spans="2:32" ht="15" x14ac:dyDescent="0.2">
      <c r="B172" s="407" t="s">
        <v>70</v>
      </c>
      <c r="C172" s="407"/>
      <c r="D172" s="407"/>
      <c r="E172" s="407"/>
      <c r="F172" s="220" t="s">
        <v>14</v>
      </c>
      <c r="G172" s="220"/>
      <c r="H172" s="220" t="s">
        <v>15</v>
      </c>
      <c r="I172" s="220"/>
      <c r="J172" s="220" t="s">
        <v>16</v>
      </c>
      <c r="K172" s="220"/>
      <c r="L172" s="220" t="s">
        <v>17</v>
      </c>
      <c r="M172" s="220"/>
      <c r="N172" s="220" t="s">
        <v>18</v>
      </c>
      <c r="O172" s="220"/>
      <c r="P172" s="220" t="s">
        <v>19</v>
      </c>
      <c r="Q172" s="220"/>
      <c r="R172" s="220" t="s">
        <v>21</v>
      </c>
      <c r="S172" s="220"/>
      <c r="T172" s="220" t="s">
        <v>22</v>
      </c>
      <c r="U172" s="220"/>
      <c r="V172" s="220" t="s">
        <v>23</v>
      </c>
      <c r="W172" s="220"/>
      <c r="X172" s="220" t="s">
        <v>24</v>
      </c>
      <c r="Y172" s="220"/>
      <c r="Z172" s="220" t="s">
        <v>25</v>
      </c>
      <c r="AA172" s="220"/>
      <c r="AB172" s="220" t="s">
        <v>26</v>
      </c>
      <c r="AC172" s="410"/>
      <c r="AD172" s="15"/>
      <c r="AE172" s="113"/>
      <c r="AF172" s="114"/>
    </row>
    <row r="173" spans="2:32" ht="15" x14ac:dyDescent="0.2">
      <c r="B173" s="442" t="s">
        <v>71</v>
      </c>
      <c r="C173" s="415"/>
      <c r="D173" s="415"/>
      <c r="E173" s="415"/>
      <c r="F173" s="221">
        <v>15</v>
      </c>
      <c r="G173" s="221"/>
      <c r="H173" s="221">
        <v>16</v>
      </c>
      <c r="I173" s="221"/>
      <c r="J173" s="221">
        <v>8</v>
      </c>
      <c r="K173" s="221"/>
      <c r="L173" s="221">
        <v>8</v>
      </c>
      <c r="M173" s="221"/>
      <c r="N173" s="221">
        <v>7</v>
      </c>
      <c r="O173" s="221"/>
      <c r="P173" s="221">
        <v>4</v>
      </c>
      <c r="Q173" s="221"/>
      <c r="R173" s="221">
        <v>4</v>
      </c>
      <c r="S173" s="221"/>
      <c r="T173" s="221">
        <v>14</v>
      </c>
      <c r="U173" s="221"/>
      <c r="V173" s="221">
        <v>10</v>
      </c>
      <c r="W173" s="221"/>
      <c r="X173" s="386">
        <v>7</v>
      </c>
      <c r="Y173" s="386"/>
      <c r="Z173" s="386">
        <v>6</v>
      </c>
      <c r="AA173" s="386"/>
      <c r="AB173" s="386">
        <v>3</v>
      </c>
      <c r="AC173" s="409"/>
      <c r="AD173" s="15"/>
      <c r="AE173" s="113"/>
      <c r="AF173" s="114"/>
    </row>
    <row r="174" spans="2:32" ht="15" x14ac:dyDescent="0.2">
      <c r="B174" s="444" t="s">
        <v>72</v>
      </c>
      <c r="C174" s="427"/>
      <c r="D174" s="427"/>
      <c r="E174" s="427"/>
      <c r="F174" s="443">
        <v>0</v>
      </c>
      <c r="G174" s="443"/>
      <c r="H174" s="443">
        <v>1</v>
      </c>
      <c r="I174" s="443"/>
      <c r="J174" s="443">
        <v>1</v>
      </c>
      <c r="K174" s="443"/>
      <c r="L174" s="443">
        <v>1</v>
      </c>
      <c r="M174" s="443"/>
      <c r="N174" s="443">
        <v>0</v>
      </c>
      <c r="O174" s="443"/>
      <c r="P174" s="443">
        <v>0</v>
      </c>
      <c r="Q174" s="443"/>
      <c r="R174" s="443">
        <v>0</v>
      </c>
      <c r="S174" s="443"/>
      <c r="T174" s="443">
        <v>0</v>
      </c>
      <c r="U174" s="443"/>
      <c r="V174" s="443">
        <v>0</v>
      </c>
      <c r="W174" s="443"/>
      <c r="X174" s="127">
        <v>0</v>
      </c>
      <c r="Y174" s="127"/>
      <c r="Z174" s="127">
        <v>0</v>
      </c>
      <c r="AA174" s="127"/>
      <c r="AB174" s="127">
        <v>0</v>
      </c>
      <c r="AC174" s="413"/>
      <c r="AD174" s="15"/>
      <c r="AE174" s="113"/>
      <c r="AF174" s="114"/>
    </row>
    <row r="175" spans="2:32" ht="15" x14ac:dyDescent="0.2">
      <c r="B175" s="444" t="s">
        <v>73</v>
      </c>
      <c r="C175" s="427"/>
      <c r="D175" s="427"/>
      <c r="E175" s="427"/>
      <c r="F175" s="443">
        <v>10</v>
      </c>
      <c r="G175" s="443"/>
      <c r="H175" s="443">
        <v>6</v>
      </c>
      <c r="I175" s="443"/>
      <c r="J175" s="443">
        <v>17</v>
      </c>
      <c r="K175" s="443"/>
      <c r="L175" s="443">
        <v>8</v>
      </c>
      <c r="M175" s="443"/>
      <c r="N175" s="443">
        <v>14</v>
      </c>
      <c r="O175" s="443"/>
      <c r="P175" s="443">
        <v>22</v>
      </c>
      <c r="Q175" s="443"/>
      <c r="R175" s="443">
        <v>9</v>
      </c>
      <c r="S175" s="443"/>
      <c r="T175" s="443">
        <v>10</v>
      </c>
      <c r="U175" s="443"/>
      <c r="V175" s="443">
        <v>17</v>
      </c>
      <c r="W175" s="443"/>
      <c r="X175" s="127">
        <v>13</v>
      </c>
      <c r="Y175" s="127"/>
      <c r="Z175" s="127">
        <v>28</v>
      </c>
      <c r="AA175" s="127"/>
      <c r="AB175" s="127">
        <v>7</v>
      </c>
      <c r="AC175" s="413"/>
      <c r="AD175" s="15"/>
      <c r="AE175" s="113"/>
      <c r="AF175" s="114"/>
    </row>
    <row r="176" spans="2:32" ht="15" x14ac:dyDescent="0.2">
      <c r="B176" s="444" t="s">
        <v>74</v>
      </c>
      <c r="C176" s="427"/>
      <c r="D176" s="427"/>
      <c r="E176" s="427"/>
      <c r="F176" s="443">
        <v>14</v>
      </c>
      <c r="G176" s="443"/>
      <c r="H176" s="443">
        <v>16</v>
      </c>
      <c r="I176" s="443"/>
      <c r="J176" s="443">
        <v>17</v>
      </c>
      <c r="K176" s="443"/>
      <c r="L176" s="443">
        <v>22</v>
      </c>
      <c r="M176" s="443"/>
      <c r="N176" s="443">
        <v>34</v>
      </c>
      <c r="O176" s="443"/>
      <c r="P176" s="443">
        <v>16</v>
      </c>
      <c r="Q176" s="443"/>
      <c r="R176" s="443">
        <v>12</v>
      </c>
      <c r="S176" s="443"/>
      <c r="T176" s="443">
        <v>27</v>
      </c>
      <c r="U176" s="443"/>
      <c r="V176" s="443">
        <v>33</v>
      </c>
      <c r="W176" s="443"/>
      <c r="X176" s="127">
        <v>35</v>
      </c>
      <c r="Y176" s="127"/>
      <c r="Z176" s="127">
        <v>14</v>
      </c>
      <c r="AA176" s="127"/>
      <c r="AB176" s="127">
        <v>12</v>
      </c>
      <c r="AC176" s="413"/>
      <c r="AD176" s="15"/>
      <c r="AE176" s="113"/>
      <c r="AF176" s="114"/>
    </row>
    <row r="177" spans="2:32" ht="15.75" x14ac:dyDescent="0.25">
      <c r="B177" s="444" t="s">
        <v>75</v>
      </c>
      <c r="C177" s="446"/>
      <c r="D177" s="446"/>
      <c r="E177" s="446"/>
      <c r="F177" s="443">
        <v>2</v>
      </c>
      <c r="G177" s="443"/>
      <c r="H177" s="443">
        <v>3555</v>
      </c>
      <c r="I177" s="443"/>
      <c r="J177" s="443">
        <v>3142</v>
      </c>
      <c r="K177" s="443"/>
      <c r="L177" s="443">
        <v>4084</v>
      </c>
      <c r="M177" s="443"/>
      <c r="N177" s="443">
        <v>8</v>
      </c>
      <c r="O177" s="443"/>
      <c r="P177" s="443">
        <v>2</v>
      </c>
      <c r="Q177" s="443"/>
      <c r="R177" s="443">
        <v>5</v>
      </c>
      <c r="S177" s="443"/>
      <c r="T177" s="443">
        <v>2</v>
      </c>
      <c r="U177" s="443"/>
      <c r="V177" s="443">
        <v>5</v>
      </c>
      <c r="W177" s="443"/>
      <c r="X177" s="127">
        <v>4</v>
      </c>
      <c r="Y177" s="127"/>
      <c r="Z177" s="127">
        <v>1</v>
      </c>
      <c r="AA177" s="127"/>
      <c r="AB177" s="127">
        <v>0</v>
      </c>
      <c r="AC177" s="413"/>
      <c r="AD177" s="15"/>
      <c r="AE177" s="115"/>
      <c r="AF177" s="115"/>
    </row>
    <row r="178" spans="2:32" ht="13.5" thickBot="1" x14ac:dyDescent="0.25">
      <c r="B178" s="445" t="s">
        <v>76</v>
      </c>
      <c r="C178" s="435"/>
      <c r="D178" s="435"/>
      <c r="E178" s="435"/>
      <c r="F178" s="443">
        <v>2758</v>
      </c>
      <c r="G178" s="443"/>
      <c r="H178" s="443">
        <v>14</v>
      </c>
      <c r="I178" s="443"/>
      <c r="J178" s="443">
        <v>1</v>
      </c>
      <c r="K178" s="443"/>
      <c r="L178" s="443">
        <v>7</v>
      </c>
      <c r="M178" s="443"/>
      <c r="N178" s="443">
        <v>3791</v>
      </c>
      <c r="O178" s="443"/>
      <c r="P178" s="443">
        <v>3138</v>
      </c>
      <c r="Q178" s="443"/>
      <c r="R178" s="443">
        <v>3855</v>
      </c>
      <c r="S178" s="443"/>
      <c r="T178" s="443">
        <v>3823</v>
      </c>
      <c r="U178" s="443"/>
      <c r="V178" s="443">
        <v>3633</v>
      </c>
      <c r="W178" s="443"/>
      <c r="X178" s="127">
        <v>3724</v>
      </c>
      <c r="Y178" s="127"/>
      <c r="Z178" s="127">
        <v>3680</v>
      </c>
      <c r="AA178" s="127"/>
      <c r="AB178" s="127">
        <v>3256</v>
      </c>
      <c r="AC178" s="413"/>
      <c r="AD178" s="15"/>
      <c r="AE178" s="111"/>
      <c r="AF178" s="111"/>
    </row>
    <row r="179" spans="2:32" ht="13.5" thickBot="1" x14ac:dyDescent="0.25">
      <c r="B179" s="389" t="s">
        <v>41</v>
      </c>
      <c r="C179" s="160"/>
      <c r="D179" s="160"/>
      <c r="E179" s="160"/>
      <c r="F179" s="424">
        <f>SUM(F173:F178)</f>
        <v>2799</v>
      </c>
      <c r="G179" s="425"/>
      <c r="H179" s="391">
        <f>SUM(H173:H178)</f>
        <v>3608</v>
      </c>
      <c r="I179" s="392"/>
      <c r="J179" s="404">
        <f>SUM(J173:J178)</f>
        <v>3186</v>
      </c>
      <c r="K179" s="404"/>
      <c r="L179" s="391">
        <f>SUM(L173:L178)</f>
        <v>4130</v>
      </c>
      <c r="M179" s="392"/>
      <c r="N179" s="404">
        <f>SUM(N173:N178)</f>
        <v>3854</v>
      </c>
      <c r="O179" s="404"/>
      <c r="P179" s="391">
        <f>SUM(P173:P178)</f>
        <v>3182</v>
      </c>
      <c r="Q179" s="392"/>
      <c r="R179" s="391">
        <f>SUM(R173:R178)</f>
        <v>3885</v>
      </c>
      <c r="S179" s="392"/>
      <c r="T179" s="391">
        <f>SUM(T173:T178)</f>
        <v>3876</v>
      </c>
      <c r="U179" s="392"/>
      <c r="V179" s="391">
        <f>SUM(V173:V178)</f>
        <v>3698</v>
      </c>
      <c r="W179" s="392"/>
      <c r="X179" s="391">
        <f>SUM(X173:X178)</f>
        <v>3783</v>
      </c>
      <c r="Y179" s="392"/>
      <c r="Z179" s="391">
        <f>SUM(Z173:Z178)</f>
        <v>3729</v>
      </c>
      <c r="AA179" s="392"/>
      <c r="AB179" s="391">
        <f>SUM(AB173:AB178)</f>
        <v>3278</v>
      </c>
      <c r="AC179" s="404"/>
      <c r="AD179" s="15"/>
      <c r="AE179" s="109"/>
    </row>
    <row r="180" spans="2:32" x14ac:dyDescent="0.2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15"/>
      <c r="AE180" s="15"/>
    </row>
    <row r="181" spans="2:32" x14ac:dyDescent="0.2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  <c r="AD181" s="15"/>
      <c r="AE181" s="15"/>
    </row>
    <row r="182" spans="2:32" x14ac:dyDescent="0.2">
      <c r="AD182" s="15"/>
      <c r="AE182" s="15"/>
    </row>
    <row r="183" spans="2:32" ht="13.5" thickBot="1" x14ac:dyDescent="0.25">
      <c r="AD183" s="15"/>
      <c r="AE183" s="15"/>
    </row>
    <row r="184" spans="2:32" x14ac:dyDescent="0.2">
      <c r="B184" s="229" t="s">
        <v>77</v>
      </c>
      <c r="C184" s="230"/>
      <c r="D184" s="230"/>
      <c r="E184" s="230"/>
      <c r="F184" s="230"/>
      <c r="G184" s="231"/>
    </row>
    <row r="185" spans="2:32" ht="13.5" thickBot="1" x14ac:dyDescent="0.25">
      <c r="B185" s="232"/>
      <c r="C185" s="233"/>
      <c r="D185" s="233"/>
      <c r="E185" s="233"/>
      <c r="F185" s="233"/>
      <c r="G185" s="234"/>
    </row>
    <row r="186" spans="2:32" ht="13.5" thickBot="1" x14ac:dyDescent="0.25">
      <c r="B186" s="202" t="s">
        <v>60</v>
      </c>
      <c r="C186" s="203"/>
      <c r="D186" s="203"/>
      <c r="E186" s="203"/>
      <c r="F186" s="166" t="s">
        <v>44</v>
      </c>
      <c r="G186" s="168"/>
      <c r="H186" s="3"/>
    </row>
    <row r="187" spans="2:32" x14ac:dyDescent="0.2">
      <c r="B187" s="450" t="s">
        <v>71</v>
      </c>
      <c r="C187" s="432"/>
      <c r="D187" s="432"/>
      <c r="E187" s="433"/>
      <c r="F187" s="447">
        <f t="shared" ref="F187:F192" si="9">SUM(F173:AC173)</f>
        <v>102</v>
      </c>
      <c r="G187" s="423"/>
    </row>
    <row r="188" spans="2:32" x14ac:dyDescent="0.2">
      <c r="B188" s="444" t="s">
        <v>72</v>
      </c>
      <c r="C188" s="427"/>
      <c r="D188" s="427"/>
      <c r="E188" s="428"/>
      <c r="F188" s="447">
        <f t="shared" si="9"/>
        <v>3</v>
      </c>
      <c r="G188" s="423"/>
    </row>
    <row r="189" spans="2:32" x14ac:dyDescent="0.2">
      <c r="B189" s="444" t="s">
        <v>73</v>
      </c>
      <c r="C189" s="427"/>
      <c r="D189" s="427"/>
      <c r="E189" s="428"/>
      <c r="F189" s="447">
        <f t="shared" si="9"/>
        <v>161</v>
      </c>
      <c r="G189" s="423"/>
    </row>
    <row r="190" spans="2:32" x14ac:dyDescent="0.2">
      <c r="B190" s="444" t="s">
        <v>74</v>
      </c>
      <c r="C190" s="427"/>
      <c r="D190" s="427"/>
      <c r="E190" s="428"/>
      <c r="F190" s="447">
        <f t="shared" si="9"/>
        <v>252</v>
      </c>
      <c r="G190" s="423"/>
    </row>
    <row r="191" spans="2:32" x14ac:dyDescent="0.2">
      <c r="B191" s="444" t="s">
        <v>75</v>
      </c>
      <c r="C191" s="446"/>
      <c r="D191" s="446"/>
      <c r="E191" s="451"/>
      <c r="F191" s="447">
        <f t="shared" si="9"/>
        <v>10810</v>
      </c>
      <c r="G191" s="423"/>
    </row>
    <row r="192" spans="2:32" ht="13.5" thickBot="1" x14ac:dyDescent="0.25">
      <c r="B192" s="445" t="s">
        <v>76</v>
      </c>
      <c r="C192" s="435"/>
      <c r="D192" s="435"/>
      <c r="E192" s="439"/>
      <c r="F192" s="447">
        <f t="shared" si="9"/>
        <v>31680</v>
      </c>
      <c r="G192" s="423"/>
    </row>
    <row r="193" spans="2:37" ht="13.5" thickBot="1" x14ac:dyDescent="0.25">
      <c r="B193" s="389" t="s">
        <v>41</v>
      </c>
      <c r="C193" s="160"/>
      <c r="D193" s="160"/>
      <c r="E193" s="160"/>
      <c r="F193" s="389">
        <f>SUM(F187:F192)</f>
        <v>43008</v>
      </c>
      <c r="G193" s="390"/>
    </row>
    <row r="199" spans="2:37" ht="3" customHeight="1" thickBot="1" x14ac:dyDescent="0.25"/>
    <row r="200" spans="2:37" ht="7.5" customHeight="1" x14ac:dyDescent="0.2">
      <c r="B200" s="214" t="s">
        <v>65</v>
      </c>
      <c r="C200" s="215"/>
      <c r="D200" s="215"/>
      <c r="E200" s="215"/>
      <c r="F200" s="215"/>
      <c r="G200" s="215"/>
      <c r="H200" s="215"/>
      <c r="I200" s="215"/>
      <c r="J200" s="215"/>
      <c r="K200" s="215"/>
      <c r="L200" s="215"/>
      <c r="M200" s="215"/>
      <c r="N200" s="215"/>
      <c r="O200" s="215"/>
      <c r="P200" s="215"/>
      <c r="Q200" s="215"/>
      <c r="R200" s="215"/>
      <c r="S200" s="215"/>
      <c r="T200" s="215"/>
      <c r="U200" s="215"/>
      <c r="V200" s="215"/>
      <c r="W200" s="215"/>
      <c r="X200" s="215"/>
      <c r="Y200" s="215"/>
      <c r="Z200" s="215"/>
      <c r="AA200" s="215"/>
      <c r="AB200" s="215"/>
      <c r="AC200" s="216"/>
    </row>
    <row r="201" spans="2:37" ht="8.25" customHeight="1" thickBot="1" x14ac:dyDescent="0.25">
      <c r="B201" s="217"/>
      <c r="C201" s="218"/>
      <c r="D201" s="218"/>
      <c r="E201" s="218"/>
      <c r="F201" s="218"/>
      <c r="G201" s="218"/>
      <c r="H201" s="218"/>
      <c r="I201" s="218"/>
      <c r="J201" s="218"/>
      <c r="K201" s="218"/>
      <c r="L201" s="218"/>
      <c r="M201" s="218"/>
      <c r="N201" s="218"/>
      <c r="O201" s="218"/>
      <c r="P201" s="218"/>
      <c r="Q201" s="218"/>
      <c r="R201" s="218"/>
      <c r="S201" s="218"/>
      <c r="T201" s="218"/>
      <c r="U201" s="218"/>
      <c r="V201" s="218"/>
      <c r="W201" s="218"/>
      <c r="X201" s="218"/>
      <c r="Y201" s="218"/>
      <c r="Z201" s="218"/>
      <c r="AA201" s="218"/>
      <c r="AB201" s="218"/>
      <c r="AC201" s="219"/>
    </row>
    <row r="202" spans="2:37" ht="13.5" customHeight="1" thickBot="1" x14ac:dyDescent="0.25">
      <c r="B202" s="202" t="s">
        <v>60</v>
      </c>
      <c r="C202" s="203"/>
      <c r="D202" s="203"/>
      <c r="E202" s="204"/>
      <c r="F202" s="405" t="s">
        <v>14</v>
      </c>
      <c r="G202" s="394"/>
      <c r="H202" s="394" t="s">
        <v>15</v>
      </c>
      <c r="I202" s="394"/>
      <c r="J202" s="394" t="s">
        <v>16</v>
      </c>
      <c r="K202" s="394"/>
      <c r="L202" s="394" t="s">
        <v>17</v>
      </c>
      <c r="M202" s="394"/>
      <c r="N202" s="394" t="s">
        <v>18</v>
      </c>
      <c r="O202" s="394"/>
      <c r="P202" s="394" t="s">
        <v>19</v>
      </c>
      <c r="Q202" s="394"/>
      <c r="R202" s="394" t="s">
        <v>21</v>
      </c>
      <c r="S202" s="394"/>
      <c r="T202" s="398" t="s">
        <v>22</v>
      </c>
      <c r="U202" s="399"/>
      <c r="V202" s="394" t="s">
        <v>23</v>
      </c>
      <c r="W202" s="394"/>
      <c r="X202" s="394" t="s">
        <v>24</v>
      </c>
      <c r="Y202" s="394"/>
      <c r="Z202" s="394" t="s">
        <v>25</v>
      </c>
      <c r="AA202" s="394"/>
      <c r="AB202" s="394" t="s">
        <v>26</v>
      </c>
      <c r="AC202" s="397"/>
      <c r="AE202" s="121"/>
      <c r="AF202" s="121"/>
      <c r="AG202" s="121"/>
      <c r="AH202" s="121"/>
    </row>
    <row r="203" spans="2:37" ht="12.75" customHeight="1" x14ac:dyDescent="0.2">
      <c r="B203" s="195" t="s">
        <v>85</v>
      </c>
      <c r="C203" s="196" t="s">
        <v>103</v>
      </c>
      <c r="D203" s="196" t="s">
        <v>103</v>
      </c>
      <c r="E203" s="197" t="s">
        <v>103</v>
      </c>
      <c r="F203" s="395">
        <v>122</v>
      </c>
      <c r="G203" s="396"/>
      <c r="H203" s="395">
        <v>130</v>
      </c>
      <c r="I203" s="396"/>
      <c r="J203" s="395">
        <v>355</v>
      </c>
      <c r="K203" s="396"/>
      <c r="L203" s="393">
        <v>526</v>
      </c>
      <c r="M203" s="393"/>
      <c r="N203" s="393">
        <v>333</v>
      </c>
      <c r="O203" s="393"/>
      <c r="P203" s="393">
        <v>306</v>
      </c>
      <c r="Q203" s="393"/>
      <c r="R203" s="393">
        <v>355</v>
      </c>
      <c r="S203" s="393"/>
      <c r="T203" s="172">
        <v>331</v>
      </c>
      <c r="U203" s="172"/>
      <c r="V203" s="172">
        <v>264</v>
      </c>
      <c r="W203" s="172"/>
      <c r="X203" s="172">
        <v>33</v>
      </c>
      <c r="Y203" s="172"/>
      <c r="Z203" s="172">
        <v>32</v>
      </c>
      <c r="AA203" s="172"/>
      <c r="AB203" s="172">
        <v>17</v>
      </c>
      <c r="AC203" s="172"/>
      <c r="AE203" s="108"/>
      <c r="AF203" s="125"/>
      <c r="AG203" s="125"/>
      <c r="AH203" s="123"/>
      <c r="AI203" s="107"/>
      <c r="AJ203" s="107"/>
      <c r="AK203" s="107"/>
    </row>
    <row r="204" spans="2:37" ht="17.25" customHeight="1" x14ac:dyDescent="0.2">
      <c r="B204" s="189" t="s">
        <v>80</v>
      </c>
      <c r="C204" s="190" t="s">
        <v>104</v>
      </c>
      <c r="D204" s="190" t="s">
        <v>104</v>
      </c>
      <c r="E204" s="191" t="s">
        <v>104</v>
      </c>
      <c r="F204" s="173">
        <v>43</v>
      </c>
      <c r="G204" s="174"/>
      <c r="H204" s="173">
        <v>53</v>
      </c>
      <c r="I204" s="174"/>
      <c r="J204" s="173">
        <v>26</v>
      </c>
      <c r="K204" s="174"/>
      <c r="L204" s="175">
        <v>50</v>
      </c>
      <c r="M204" s="175"/>
      <c r="N204" s="175">
        <v>43</v>
      </c>
      <c r="O204" s="175"/>
      <c r="P204" s="175">
        <v>36</v>
      </c>
      <c r="Q204" s="175"/>
      <c r="R204" s="175">
        <v>44</v>
      </c>
      <c r="S204" s="175"/>
      <c r="T204" s="128">
        <v>83</v>
      </c>
      <c r="U204" s="128"/>
      <c r="V204" s="128">
        <v>50</v>
      </c>
      <c r="W204" s="128"/>
      <c r="X204" s="128">
        <v>62</v>
      </c>
      <c r="Y204" s="128"/>
      <c r="Z204" s="128">
        <v>48</v>
      </c>
      <c r="AA204" s="128"/>
      <c r="AB204" s="172">
        <v>38</v>
      </c>
      <c r="AC204" s="172"/>
      <c r="AE204" s="108"/>
      <c r="AF204" s="125"/>
      <c r="AG204" s="125"/>
      <c r="AH204" s="123"/>
      <c r="AI204" s="107"/>
      <c r="AJ204" s="107"/>
      <c r="AK204" s="107"/>
    </row>
    <row r="205" spans="2:37" ht="12.75" customHeight="1" x14ac:dyDescent="0.2">
      <c r="B205" s="176" t="s">
        <v>105</v>
      </c>
      <c r="C205" s="177" t="s">
        <v>106</v>
      </c>
      <c r="D205" s="177" t="s">
        <v>106</v>
      </c>
      <c r="E205" s="178" t="s">
        <v>106</v>
      </c>
      <c r="F205" s="173">
        <v>123</v>
      </c>
      <c r="G205" s="174"/>
      <c r="H205" s="173">
        <v>260</v>
      </c>
      <c r="I205" s="174"/>
      <c r="J205" s="173">
        <v>198</v>
      </c>
      <c r="K205" s="174"/>
      <c r="L205" s="175">
        <v>241</v>
      </c>
      <c r="M205" s="175"/>
      <c r="N205" s="175">
        <v>309</v>
      </c>
      <c r="O205" s="175"/>
      <c r="P205" s="175">
        <v>215</v>
      </c>
      <c r="Q205" s="175"/>
      <c r="R205" s="175">
        <v>190</v>
      </c>
      <c r="S205" s="175"/>
      <c r="T205" s="128">
        <v>149</v>
      </c>
      <c r="U205" s="128"/>
      <c r="V205" s="128">
        <v>153</v>
      </c>
      <c r="W205" s="128"/>
      <c r="X205" s="128">
        <v>136</v>
      </c>
      <c r="Y205" s="128"/>
      <c r="Z205" s="128">
        <v>231</v>
      </c>
      <c r="AA205" s="128"/>
      <c r="AB205" s="172">
        <v>156</v>
      </c>
      <c r="AC205" s="172"/>
      <c r="AE205" s="108"/>
      <c r="AF205" s="125"/>
      <c r="AG205" s="125"/>
      <c r="AH205" s="123"/>
      <c r="AI205" s="107"/>
      <c r="AJ205" s="107"/>
      <c r="AK205" s="107"/>
    </row>
    <row r="206" spans="2:37" ht="12.75" customHeight="1" x14ac:dyDescent="0.2">
      <c r="B206" s="176" t="s">
        <v>107</v>
      </c>
      <c r="C206" s="177" t="s">
        <v>108</v>
      </c>
      <c r="D206" s="177" t="s">
        <v>108</v>
      </c>
      <c r="E206" s="178" t="s">
        <v>108</v>
      </c>
      <c r="F206" s="173">
        <v>7</v>
      </c>
      <c r="G206" s="174"/>
      <c r="H206" s="173">
        <v>30</v>
      </c>
      <c r="I206" s="174"/>
      <c r="J206" s="173">
        <v>20</v>
      </c>
      <c r="K206" s="174"/>
      <c r="L206" s="175">
        <v>38</v>
      </c>
      <c r="M206" s="175"/>
      <c r="N206" s="175">
        <v>33</v>
      </c>
      <c r="O206" s="175"/>
      <c r="P206" s="175">
        <v>34</v>
      </c>
      <c r="Q206" s="175"/>
      <c r="R206" s="175">
        <v>130</v>
      </c>
      <c r="S206" s="175"/>
      <c r="T206" s="128">
        <v>34</v>
      </c>
      <c r="U206" s="128"/>
      <c r="V206" s="128">
        <v>41</v>
      </c>
      <c r="W206" s="128"/>
      <c r="X206" s="128">
        <v>75</v>
      </c>
      <c r="Y206" s="128"/>
      <c r="Z206" s="128">
        <v>84</v>
      </c>
      <c r="AA206" s="128"/>
      <c r="AB206" s="172">
        <v>69</v>
      </c>
      <c r="AC206" s="172"/>
      <c r="AE206" s="108"/>
      <c r="AF206" s="125"/>
      <c r="AG206" s="125"/>
      <c r="AH206" s="123"/>
      <c r="AI206" s="107"/>
      <c r="AJ206" s="107"/>
      <c r="AK206" s="107"/>
    </row>
    <row r="207" spans="2:37" ht="12.75" customHeight="1" x14ac:dyDescent="0.2">
      <c r="B207" s="179" t="s">
        <v>109</v>
      </c>
      <c r="C207" s="180" t="s">
        <v>110</v>
      </c>
      <c r="D207" s="180" t="s">
        <v>110</v>
      </c>
      <c r="E207" s="181" t="s">
        <v>110</v>
      </c>
      <c r="F207" s="173">
        <v>83</v>
      </c>
      <c r="G207" s="174"/>
      <c r="H207" s="173">
        <v>145</v>
      </c>
      <c r="I207" s="174"/>
      <c r="J207" s="173">
        <v>90</v>
      </c>
      <c r="K207" s="174"/>
      <c r="L207" s="175">
        <v>82</v>
      </c>
      <c r="M207" s="175"/>
      <c r="N207" s="175">
        <v>83</v>
      </c>
      <c r="O207" s="175"/>
      <c r="P207" s="175">
        <v>79</v>
      </c>
      <c r="Q207" s="175"/>
      <c r="R207" s="175">
        <v>68</v>
      </c>
      <c r="S207" s="175"/>
      <c r="T207" s="128">
        <v>80</v>
      </c>
      <c r="U207" s="128"/>
      <c r="V207" s="128">
        <v>61</v>
      </c>
      <c r="W207" s="128"/>
      <c r="X207" s="128">
        <v>68</v>
      </c>
      <c r="Y207" s="128"/>
      <c r="Z207" s="128">
        <v>128</v>
      </c>
      <c r="AA207" s="128"/>
      <c r="AB207" s="172">
        <v>97</v>
      </c>
      <c r="AC207" s="172"/>
      <c r="AE207" s="108"/>
      <c r="AF207" s="125"/>
      <c r="AG207" s="125"/>
      <c r="AH207" s="123"/>
      <c r="AI207" s="107"/>
      <c r="AJ207" s="107"/>
      <c r="AK207" s="107"/>
    </row>
    <row r="208" spans="2:37" ht="12.75" customHeight="1" x14ac:dyDescent="0.2">
      <c r="B208" s="179" t="s">
        <v>111</v>
      </c>
      <c r="C208" s="180" t="s">
        <v>112</v>
      </c>
      <c r="D208" s="180" t="s">
        <v>112</v>
      </c>
      <c r="E208" s="181" t="s">
        <v>112</v>
      </c>
      <c r="F208" s="173">
        <v>87</v>
      </c>
      <c r="G208" s="174"/>
      <c r="H208" s="173">
        <v>169</v>
      </c>
      <c r="I208" s="174"/>
      <c r="J208" s="173">
        <v>126</v>
      </c>
      <c r="K208" s="174"/>
      <c r="L208" s="175">
        <v>111</v>
      </c>
      <c r="M208" s="175"/>
      <c r="N208" s="175">
        <v>130</v>
      </c>
      <c r="O208" s="175"/>
      <c r="P208" s="175">
        <v>87</v>
      </c>
      <c r="Q208" s="175"/>
      <c r="R208" s="175">
        <v>111</v>
      </c>
      <c r="S208" s="175"/>
      <c r="T208" s="128">
        <v>134</v>
      </c>
      <c r="U208" s="128"/>
      <c r="V208" s="128">
        <v>430</v>
      </c>
      <c r="W208" s="128"/>
      <c r="X208" s="128">
        <v>121</v>
      </c>
      <c r="Y208" s="128"/>
      <c r="Z208" s="128">
        <v>100</v>
      </c>
      <c r="AA208" s="128"/>
      <c r="AB208" s="172">
        <v>74</v>
      </c>
      <c r="AC208" s="172"/>
      <c r="AE208" s="108"/>
      <c r="AF208" s="125"/>
      <c r="AG208" s="125"/>
      <c r="AH208" s="123"/>
      <c r="AI208" s="107"/>
      <c r="AJ208" s="107"/>
      <c r="AK208" s="107"/>
    </row>
    <row r="209" spans="2:43" ht="12.75" customHeight="1" x14ac:dyDescent="0.2">
      <c r="B209" s="179" t="s">
        <v>113</v>
      </c>
      <c r="C209" s="180" t="s">
        <v>114</v>
      </c>
      <c r="D209" s="180" t="s">
        <v>114</v>
      </c>
      <c r="E209" s="181" t="s">
        <v>114</v>
      </c>
      <c r="F209" s="173">
        <v>0</v>
      </c>
      <c r="G209" s="174"/>
      <c r="H209" s="173">
        <v>1</v>
      </c>
      <c r="I209" s="174"/>
      <c r="J209" s="173">
        <v>3</v>
      </c>
      <c r="K209" s="174"/>
      <c r="L209" s="175">
        <v>0</v>
      </c>
      <c r="M209" s="175"/>
      <c r="N209" s="175">
        <v>0</v>
      </c>
      <c r="O209" s="175"/>
      <c r="P209" s="175">
        <v>1</v>
      </c>
      <c r="Q209" s="175"/>
      <c r="R209" s="175">
        <v>0</v>
      </c>
      <c r="S209" s="175"/>
      <c r="T209" s="128">
        <v>1</v>
      </c>
      <c r="U209" s="128"/>
      <c r="V209" s="128">
        <v>0</v>
      </c>
      <c r="W209" s="128"/>
      <c r="X209" s="128">
        <v>0</v>
      </c>
      <c r="Y209" s="128"/>
      <c r="Z209" s="128">
        <v>0</v>
      </c>
      <c r="AA209" s="128"/>
      <c r="AB209" s="172">
        <v>0</v>
      </c>
      <c r="AC209" s="172"/>
      <c r="AE209" s="108"/>
      <c r="AF209" s="125"/>
      <c r="AG209" s="125"/>
      <c r="AH209" s="123"/>
      <c r="AI209" s="107"/>
      <c r="AJ209" s="107"/>
      <c r="AK209" s="107"/>
    </row>
    <row r="210" spans="2:43" ht="23.25" customHeight="1" x14ac:dyDescent="0.2">
      <c r="B210" s="179" t="s">
        <v>115</v>
      </c>
      <c r="C210" s="180" t="s">
        <v>116</v>
      </c>
      <c r="D210" s="180" t="s">
        <v>116</v>
      </c>
      <c r="E210" s="181" t="s">
        <v>116</v>
      </c>
      <c r="F210" s="173">
        <v>492</v>
      </c>
      <c r="G210" s="174"/>
      <c r="H210" s="173">
        <v>523</v>
      </c>
      <c r="I210" s="174"/>
      <c r="J210" s="173">
        <v>524</v>
      </c>
      <c r="K210" s="174"/>
      <c r="L210" s="175">
        <v>600</v>
      </c>
      <c r="M210" s="175"/>
      <c r="N210" s="175">
        <v>714</v>
      </c>
      <c r="O210" s="175"/>
      <c r="P210" s="175">
        <v>492</v>
      </c>
      <c r="Q210" s="175"/>
      <c r="R210" s="175">
        <v>810</v>
      </c>
      <c r="S210" s="175"/>
      <c r="T210" s="128">
        <v>747</v>
      </c>
      <c r="U210" s="128"/>
      <c r="V210" s="128">
        <v>617</v>
      </c>
      <c r="W210" s="128"/>
      <c r="X210" s="128">
        <v>687</v>
      </c>
      <c r="Y210" s="128"/>
      <c r="Z210" s="128">
        <v>691</v>
      </c>
      <c r="AA210" s="128"/>
      <c r="AB210" s="172">
        <v>336</v>
      </c>
      <c r="AC210" s="172"/>
      <c r="AE210" s="108"/>
      <c r="AF210" s="125"/>
      <c r="AG210" s="125"/>
      <c r="AH210" s="123"/>
      <c r="AI210" s="107"/>
      <c r="AJ210" s="107"/>
      <c r="AK210" s="107"/>
    </row>
    <row r="211" spans="2:43" ht="27" customHeight="1" x14ac:dyDescent="0.2">
      <c r="B211" s="188" t="s">
        <v>82</v>
      </c>
      <c r="C211" s="177" t="s">
        <v>117</v>
      </c>
      <c r="D211" s="177" t="s">
        <v>117</v>
      </c>
      <c r="E211" s="178" t="s">
        <v>117</v>
      </c>
      <c r="F211" s="173">
        <v>12</v>
      </c>
      <c r="G211" s="174"/>
      <c r="H211" s="173">
        <v>23</v>
      </c>
      <c r="I211" s="174"/>
      <c r="J211" s="173">
        <v>33</v>
      </c>
      <c r="K211" s="174"/>
      <c r="L211" s="175">
        <v>254</v>
      </c>
      <c r="M211" s="175"/>
      <c r="N211" s="175">
        <v>58</v>
      </c>
      <c r="O211" s="175"/>
      <c r="P211" s="175">
        <v>56</v>
      </c>
      <c r="Q211" s="175"/>
      <c r="R211" s="175">
        <v>48</v>
      </c>
      <c r="S211" s="175"/>
      <c r="T211" s="128">
        <v>28</v>
      </c>
      <c r="U211" s="128"/>
      <c r="V211" s="128">
        <v>16</v>
      </c>
      <c r="W211" s="128"/>
      <c r="X211" s="128">
        <v>21</v>
      </c>
      <c r="Y211" s="128"/>
      <c r="Z211" s="128">
        <v>89</v>
      </c>
      <c r="AA211" s="128"/>
      <c r="AB211" s="172">
        <v>124</v>
      </c>
      <c r="AC211" s="172"/>
      <c r="AE211" s="108"/>
      <c r="AF211" s="125"/>
      <c r="AG211" s="125"/>
      <c r="AH211" s="123"/>
      <c r="AI211" s="107"/>
      <c r="AJ211" s="107"/>
      <c r="AK211" s="107"/>
    </row>
    <row r="212" spans="2:43" ht="12.75" customHeight="1" x14ac:dyDescent="0.2">
      <c r="B212" s="176" t="s">
        <v>118</v>
      </c>
      <c r="C212" s="177" t="s">
        <v>119</v>
      </c>
      <c r="D212" s="177" t="s">
        <v>119</v>
      </c>
      <c r="E212" s="178" t="s">
        <v>119</v>
      </c>
      <c r="F212" s="173">
        <v>15</v>
      </c>
      <c r="G212" s="174"/>
      <c r="H212" s="173">
        <v>17</v>
      </c>
      <c r="I212" s="174"/>
      <c r="J212" s="173">
        <v>26</v>
      </c>
      <c r="K212" s="174"/>
      <c r="L212" s="173">
        <v>42</v>
      </c>
      <c r="M212" s="174"/>
      <c r="N212" s="175">
        <v>23</v>
      </c>
      <c r="O212" s="175"/>
      <c r="P212" s="175">
        <v>19</v>
      </c>
      <c r="Q212" s="175"/>
      <c r="R212" s="175">
        <v>16</v>
      </c>
      <c r="S212" s="175"/>
      <c r="T212" s="128">
        <v>23</v>
      </c>
      <c r="U212" s="128"/>
      <c r="V212" s="128">
        <v>21</v>
      </c>
      <c r="W212" s="128"/>
      <c r="X212" s="128">
        <v>21</v>
      </c>
      <c r="Y212" s="128"/>
      <c r="Z212" s="128">
        <v>25</v>
      </c>
      <c r="AA212" s="128"/>
      <c r="AB212" s="172">
        <v>11</v>
      </c>
      <c r="AC212" s="172"/>
      <c r="AE212" s="108"/>
      <c r="AF212" s="125"/>
      <c r="AG212" s="125"/>
      <c r="AH212" s="123"/>
      <c r="AI212" s="107"/>
      <c r="AJ212" s="107"/>
      <c r="AK212" s="107"/>
    </row>
    <row r="213" spans="2:43" ht="12.75" customHeight="1" x14ac:dyDescent="0.2">
      <c r="B213" s="176" t="s">
        <v>120</v>
      </c>
      <c r="C213" s="177" t="s">
        <v>121</v>
      </c>
      <c r="D213" s="177" t="s">
        <v>121</v>
      </c>
      <c r="E213" s="178" t="s">
        <v>121</v>
      </c>
      <c r="F213" s="173">
        <v>74</v>
      </c>
      <c r="G213" s="174"/>
      <c r="H213" s="173">
        <v>49</v>
      </c>
      <c r="I213" s="174"/>
      <c r="J213" s="173">
        <v>33</v>
      </c>
      <c r="K213" s="174"/>
      <c r="L213" s="173">
        <v>59</v>
      </c>
      <c r="M213" s="174"/>
      <c r="N213" s="175">
        <v>41</v>
      </c>
      <c r="O213" s="175"/>
      <c r="P213" s="175">
        <v>33</v>
      </c>
      <c r="Q213" s="175"/>
      <c r="R213" s="175">
        <v>79</v>
      </c>
      <c r="S213" s="175"/>
      <c r="T213" s="128">
        <v>90</v>
      </c>
      <c r="U213" s="128"/>
      <c r="V213" s="128">
        <v>39</v>
      </c>
      <c r="W213" s="128"/>
      <c r="X213" s="128">
        <v>51</v>
      </c>
      <c r="Y213" s="128"/>
      <c r="Z213" s="128">
        <v>45</v>
      </c>
      <c r="AA213" s="128"/>
      <c r="AB213" s="172">
        <v>61</v>
      </c>
      <c r="AC213" s="172"/>
      <c r="AE213" s="108"/>
      <c r="AF213" s="125"/>
      <c r="AG213" s="125"/>
      <c r="AH213" s="123"/>
      <c r="AI213" s="107"/>
      <c r="AJ213" s="107"/>
      <c r="AK213" s="107"/>
    </row>
    <row r="214" spans="2:43" ht="12.75" customHeight="1" x14ac:dyDescent="0.2">
      <c r="B214" s="176" t="s">
        <v>122</v>
      </c>
      <c r="C214" s="177" t="s">
        <v>123</v>
      </c>
      <c r="D214" s="177" t="s">
        <v>123</v>
      </c>
      <c r="E214" s="178" t="s">
        <v>123</v>
      </c>
      <c r="F214" s="173">
        <v>40</v>
      </c>
      <c r="G214" s="174"/>
      <c r="H214" s="173">
        <v>43</v>
      </c>
      <c r="I214" s="174"/>
      <c r="J214" s="173">
        <v>35</v>
      </c>
      <c r="K214" s="174"/>
      <c r="L214" s="173">
        <v>139</v>
      </c>
      <c r="M214" s="174"/>
      <c r="N214" s="175">
        <v>131</v>
      </c>
      <c r="O214" s="175"/>
      <c r="P214" s="175">
        <v>27</v>
      </c>
      <c r="Q214" s="175"/>
      <c r="R214" s="175">
        <v>25</v>
      </c>
      <c r="S214" s="175"/>
      <c r="T214" s="128">
        <v>21</v>
      </c>
      <c r="U214" s="128"/>
      <c r="V214" s="128">
        <v>42</v>
      </c>
      <c r="W214" s="128"/>
      <c r="X214" s="128">
        <v>43</v>
      </c>
      <c r="Y214" s="128"/>
      <c r="Z214" s="128">
        <v>33</v>
      </c>
      <c r="AA214" s="128"/>
      <c r="AB214" s="172">
        <v>26</v>
      </c>
      <c r="AC214" s="172"/>
      <c r="AE214" s="108"/>
      <c r="AF214" s="125"/>
      <c r="AG214" s="125"/>
      <c r="AH214" s="123"/>
      <c r="AI214" s="107"/>
      <c r="AJ214" s="107"/>
      <c r="AK214" s="107"/>
    </row>
    <row r="215" spans="2:43" ht="12.75" customHeight="1" x14ac:dyDescent="0.2">
      <c r="B215" s="179" t="s">
        <v>84</v>
      </c>
      <c r="C215" s="180" t="s">
        <v>124</v>
      </c>
      <c r="D215" s="180" t="s">
        <v>124</v>
      </c>
      <c r="E215" s="181" t="s">
        <v>124</v>
      </c>
      <c r="F215" s="173">
        <v>6</v>
      </c>
      <c r="G215" s="174"/>
      <c r="H215" s="173">
        <v>6</v>
      </c>
      <c r="I215" s="174"/>
      <c r="J215" s="173">
        <v>5</v>
      </c>
      <c r="K215" s="174"/>
      <c r="L215" s="173">
        <v>4</v>
      </c>
      <c r="M215" s="174"/>
      <c r="N215" s="175">
        <v>5</v>
      </c>
      <c r="O215" s="175"/>
      <c r="P215" s="175">
        <v>5</v>
      </c>
      <c r="Q215" s="175"/>
      <c r="R215" s="175">
        <v>7</v>
      </c>
      <c r="S215" s="175"/>
      <c r="T215" s="128">
        <v>18</v>
      </c>
      <c r="U215" s="128"/>
      <c r="V215" s="128">
        <v>67</v>
      </c>
      <c r="W215" s="128"/>
      <c r="X215" s="128">
        <v>10</v>
      </c>
      <c r="Y215" s="128"/>
      <c r="Z215" s="128">
        <v>6</v>
      </c>
      <c r="AA215" s="128"/>
      <c r="AB215" s="172">
        <v>3</v>
      </c>
      <c r="AC215" s="172"/>
      <c r="AE215" s="108"/>
      <c r="AF215" s="125"/>
      <c r="AG215" s="125"/>
      <c r="AH215" s="123"/>
      <c r="AI215" s="107"/>
      <c r="AJ215" s="107"/>
      <c r="AK215" s="107"/>
    </row>
    <row r="216" spans="2:43" ht="12.75" customHeight="1" x14ac:dyDescent="0.2">
      <c r="B216" s="176" t="s">
        <v>125</v>
      </c>
      <c r="C216" s="177" t="s">
        <v>126</v>
      </c>
      <c r="D216" s="177" t="s">
        <v>126</v>
      </c>
      <c r="E216" s="178" t="s">
        <v>126</v>
      </c>
      <c r="F216" s="173">
        <v>110</v>
      </c>
      <c r="G216" s="174"/>
      <c r="H216" s="173">
        <v>131</v>
      </c>
      <c r="I216" s="174"/>
      <c r="J216" s="173">
        <v>108</v>
      </c>
      <c r="K216" s="174"/>
      <c r="L216" s="173">
        <v>104</v>
      </c>
      <c r="M216" s="174"/>
      <c r="N216" s="175">
        <v>107</v>
      </c>
      <c r="O216" s="175"/>
      <c r="P216" s="175">
        <v>91</v>
      </c>
      <c r="Q216" s="175"/>
      <c r="R216" s="175">
        <v>167</v>
      </c>
      <c r="S216" s="175"/>
      <c r="T216" s="128">
        <v>119</v>
      </c>
      <c r="U216" s="128"/>
      <c r="V216" s="128">
        <v>125</v>
      </c>
      <c r="W216" s="128"/>
      <c r="X216" s="128">
        <v>144</v>
      </c>
      <c r="Y216" s="128"/>
      <c r="Z216" s="128">
        <v>134</v>
      </c>
      <c r="AA216" s="128"/>
      <c r="AB216" s="172">
        <v>769</v>
      </c>
      <c r="AC216" s="172"/>
      <c r="AE216" s="108"/>
      <c r="AF216" s="125"/>
      <c r="AG216" s="125"/>
      <c r="AH216" s="123"/>
      <c r="AI216" s="107"/>
      <c r="AJ216" s="107"/>
      <c r="AK216" s="107"/>
    </row>
    <row r="217" spans="2:43" ht="12.75" customHeight="1" x14ac:dyDescent="0.2">
      <c r="B217" s="176" t="s">
        <v>61</v>
      </c>
      <c r="C217" s="177" t="s">
        <v>127</v>
      </c>
      <c r="D217" s="177" t="s">
        <v>127</v>
      </c>
      <c r="E217" s="178" t="s">
        <v>127</v>
      </c>
      <c r="F217" s="173">
        <v>37</v>
      </c>
      <c r="G217" s="174"/>
      <c r="H217" s="173">
        <v>67</v>
      </c>
      <c r="I217" s="174"/>
      <c r="J217" s="173">
        <v>70</v>
      </c>
      <c r="K217" s="174"/>
      <c r="L217" s="173">
        <v>102</v>
      </c>
      <c r="M217" s="174"/>
      <c r="N217" s="175">
        <v>76</v>
      </c>
      <c r="O217" s="175"/>
      <c r="P217" s="175">
        <v>77</v>
      </c>
      <c r="Q217" s="175"/>
      <c r="R217" s="175">
        <v>85</v>
      </c>
      <c r="S217" s="175"/>
      <c r="T217" s="128">
        <v>70</v>
      </c>
      <c r="U217" s="128"/>
      <c r="V217" s="128">
        <v>87</v>
      </c>
      <c r="W217" s="128"/>
      <c r="X217" s="128">
        <v>95</v>
      </c>
      <c r="Y217" s="128"/>
      <c r="Z217" s="128">
        <v>81</v>
      </c>
      <c r="AA217" s="128"/>
      <c r="AB217" s="172">
        <v>46</v>
      </c>
      <c r="AC217" s="172"/>
      <c r="AE217" s="108"/>
      <c r="AF217" s="125"/>
      <c r="AG217" s="125"/>
      <c r="AH217" s="123"/>
      <c r="AI217" s="107"/>
      <c r="AJ217" s="107"/>
      <c r="AK217" s="107"/>
    </row>
    <row r="218" spans="2:43" ht="12.75" customHeight="1" x14ac:dyDescent="0.2">
      <c r="B218" s="179" t="s">
        <v>128</v>
      </c>
      <c r="C218" s="180" t="s">
        <v>129</v>
      </c>
      <c r="D218" s="180" t="s">
        <v>129</v>
      </c>
      <c r="E218" s="181" t="s">
        <v>129</v>
      </c>
      <c r="F218" s="173">
        <v>71</v>
      </c>
      <c r="G218" s="174"/>
      <c r="H218" s="173">
        <v>75</v>
      </c>
      <c r="I218" s="174"/>
      <c r="J218" s="173">
        <v>54</v>
      </c>
      <c r="K218" s="174"/>
      <c r="L218" s="173">
        <v>71</v>
      </c>
      <c r="M218" s="174"/>
      <c r="N218" s="175">
        <v>87</v>
      </c>
      <c r="O218" s="175"/>
      <c r="P218" s="175">
        <v>67</v>
      </c>
      <c r="Q218" s="175"/>
      <c r="R218" s="175">
        <v>77</v>
      </c>
      <c r="S218" s="175"/>
      <c r="T218" s="128">
        <v>92</v>
      </c>
      <c r="U218" s="128"/>
      <c r="V218" s="128">
        <v>82</v>
      </c>
      <c r="W218" s="128"/>
      <c r="X218" s="128">
        <v>69</v>
      </c>
      <c r="Y218" s="128"/>
      <c r="Z218" s="128">
        <v>143</v>
      </c>
      <c r="AA218" s="128"/>
      <c r="AB218" s="172">
        <v>40</v>
      </c>
      <c r="AC218" s="172"/>
      <c r="AE218" s="108"/>
      <c r="AF218" s="125"/>
      <c r="AG218" s="125"/>
      <c r="AH218" s="123"/>
      <c r="AI218" s="107"/>
      <c r="AJ218" s="107"/>
      <c r="AK218" s="107"/>
    </row>
    <row r="219" spans="2:43" ht="23.25" customHeight="1" x14ac:dyDescent="0.2">
      <c r="B219" s="179" t="s">
        <v>130</v>
      </c>
      <c r="C219" s="180" t="s">
        <v>131</v>
      </c>
      <c r="D219" s="180" t="s">
        <v>131</v>
      </c>
      <c r="E219" s="181" t="s">
        <v>131</v>
      </c>
      <c r="F219" s="173">
        <v>245</v>
      </c>
      <c r="G219" s="174"/>
      <c r="H219" s="173">
        <v>416</v>
      </c>
      <c r="I219" s="174"/>
      <c r="J219" s="173">
        <v>306</v>
      </c>
      <c r="K219" s="174"/>
      <c r="L219" s="173">
        <v>374</v>
      </c>
      <c r="M219" s="174"/>
      <c r="N219" s="175">
        <v>366</v>
      </c>
      <c r="O219" s="175"/>
      <c r="P219" s="175">
        <v>332</v>
      </c>
      <c r="Q219" s="175"/>
      <c r="R219" s="175">
        <v>380</v>
      </c>
      <c r="S219" s="175"/>
      <c r="T219" s="128">
        <v>484</v>
      </c>
      <c r="U219" s="128"/>
      <c r="V219" s="128">
        <v>388</v>
      </c>
      <c r="W219" s="128"/>
      <c r="X219" s="128">
        <v>564</v>
      </c>
      <c r="Y219" s="128"/>
      <c r="Z219" s="128">
        <v>312</v>
      </c>
      <c r="AA219" s="128"/>
      <c r="AB219" s="172">
        <v>213</v>
      </c>
      <c r="AC219" s="172"/>
      <c r="AE219" s="108"/>
      <c r="AF219" s="125"/>
      <c r="AG219" s="125"/>
      <c r="AH219" s="123"/>
      <c r="AI219" s="107"/>
      <c r="AJ219" s="107"/>
      <c r="AK219" s="107"/>
    </row>
    <row r="220" spans="2:43" ht="12.75" customHeight="1" x14ac:dyDescent="0.2">
      <c r="B220" s="179" t="s">
        <v>132</v>
      </c>
      <c r="C220" s="180" t="s">
        <v>133</v>
      </c>
      <c r="D220" s="180" t="s">
        <v>133</v>
      </c>
      <c r="E220" s="181" t="s">
        <v>133</v>
      </c>
      <c r="F220" s="173">
        <v>4</v>
      </c>
      <c r="G220" s="174"/>
      <c r="H220" s="173">
        <v>12</v>
      </c>
      <c r="I220" s="174"/>
      <c r="J220" s="173">
        <v>4</v>
      </c>
      <c r="K220" s="174"/>
      <c r="L220" s="173">
        <v>8</v>
      </c>
      <c r="M220" s="174"/>
      <c r="N220" s="175">
        <v>7</v>
      </c>
      <c r="O220" s="175"/>
      <c r="P220" s="175">
        <v>8</v>
      </c>
      <c r="Q220" s="175"/>
      <c r="R220" s="175">
        <v>1</v>
      </c>
      <c r="S220" s="175"/>
      <c r="T220" s="128">
        <v>5</v>
      </c>
      <c r="U220" s="128"/>
      <c r="V220" s="128">
        <v>5</v>
      </c>
      <c r="W220" s="128"/>
      <c r="X220" s="128">
        <v>4</v>
      </c>
      <c r="Y220" s="128"/>
      <c r="Z220" s="128">
        <v>4</v>
      </c>
      <c r="AA220" s="128"/>
      <c r="AB220" s="172">
        <v>3</v>
      </c>
      <c r="AC220" s="172"/>
      <c r="AE220" s="108"/>
      <c r="AF220" s="125"/>
      <c r="AG220" s="125"/>
      <c r="AH220" s="123"/>
      <c r="AI220" s="107"/>
      <c r="AJ220" s="107"/>
      <c r="AK220" s="107"/>
    </row>
    <row r="221" spans="2:43" ht="12.75" customHeight="1" x14ac:dyDescent="0.2">
      <c r="B221" s="179" t="s">
        <v>134</v>
      </c>
      <c r="C221" s="180" t="s">
        <v>135</v>
      </c>
      <c r="D221" s="180" t="s">
        <v>135</v>
      </c>
      <c r="E221" s="181" t="s">
        <v>135</v>
      </c>
      <c r="F221" s="173">
        <v>1094</v>
      </c>
      <c r="G221" s="174"/>
      <c r="H221" s="173">
        <v>1377</v>
      </c>
      <c r="I221" s="174"/>
      <c r="J221" s="173">
        <v>1085</v>
      </c>
      <c r="K221" s="174"/>
      <c r="L221" s="173">
        <v>1213</v>
      </c>
      <c r="M221" s="174"/>
      <c r="N221" s="175">
        <v>1215</v>
      </c>
      <c r="O221" s="175"/>
      <c r="P221" s="175">
        <v>1104</v>
      </c>
      <c r="Q221" s="175"/>
      <c r="R221" s="175">
        <v>1187</v>
      </c>
      <c r="S221" s="175"/>
      <c r="T221" s="128">
        <v>1227</v>
      </c>
      <c r="U221" s="128"/>
      <c r="V221" s="128">
        <v>1098</v>
      </c>
      <c r="W221" s="128"/>
      <c r="X221" s="128">
        <v>1472</v>
      </c>
      <c r="Y221" s="128"/>
      <c r="Z221" s="128">
        <v>1458</v>
      </c>
      <c r="AA221" s="128"/>
      <c r="AB221" s="172">
        <v>1186</v>
      </c>
      <c r="AC221" s="172"/>
      <c r="AE221" s="108"/>
      <c r="AF221" s="125"/>
      <c r="AG221" s="125"/>
      <c r="AH221" s="123"/>
      <c r="AI221" s="107"/>
      <c r="AJ221" s="107"/>
      <c r="AK221" s="107"/>
    </row>
    <row r="222" spans="2:43" ht="24.75" customHeight="1" x14ac:dyDescent="0.2">
      <c r="B222" s="176" t="s">
        <v>136</v>
      </c>
      <c r="C222" s="177" t="s">
        <v>137</v>
      </c>
      <c r="D222" s="177" t="s">
        <v>137</v>
      </c>
      <c r="E222" s="178" t="s">
        <v>137</v>
      </c>
      <c r="F222" s="173">
        <v>16</v>
      </c>
      <c r="G222" s="174"/>
      <c r="H222" s="173">
        <v>11</v>
      </c>
      <c r="I222" s="174"/>
      <c r="J222" s="173">
        <v>8</v>
      </c>
      <c r="K222" s="174"/>
      <c r="L222" s="173">
        <v>17</v>
      </c>
      <c r="M222" s="174"/>
      <c r="N222" s="175">
        <v>6</v>
      </c>
      <c r="O222" s="175"/>
      <c r="P222" s="175">
        <v>7</v>
      </c>
      <c r="Q222" s="175"/>
      <c r="R222" s="175">
        <v>7</v>
      </c>
      <c r="S222" s="175"/>
      <c r="T222" s="128">
        <v>23</v>
      </c>
      <c r="U222" s="128"/>
      <c r="V222" s="128">
        <v>3</v>
      </c>
      <c r="W222" s="128"/>
      <c r="X222" s="128">
        <v>11</v>
      </c>
      <c r="Y222" s="128"/>
      <c r="Z222" s="128">
        <v>7</v>
      </c>
      <c r="AA222" s="128"/>
      <c r="AB222" s="172">
        <v>5</v>
      </c>
      <c r="AC222" s="172"/>
      <c r="AE222" s="108"/>
      <c r="AF222" s="125"/>
      <c r="AG222" s="125"/>
      <c r="AH222" s="123"/>
      <c r="AI222" s="107"/>
      <c r="AJ222" s="107"/>
      <c r="AK222" s="107"/>
    </row>
    <row r="223" spans="2:43" ht="13.5" customHeight="1" thickBot="1" x14ac:dyDescent="0.25">
      <c r="B223" s="185" t="s">
        <v>138</v>
      </c>
      <c r="C223" s="186" t="s">
        <v>139</v>
      </c>
      <c r="D223" s="186" t="s">
        <v>139</v>
      </c>
      <c r="E223" s="187" t="s">
        <v>139</v>
      </c>
      <c r="F223" s="156">
        <v>118</v>
      </c>
      <c r="G223" s="157"/>
      <c r="H223" s="156">
        <v>70</v>
      </c>
      <c r="I223" s="157"/>
      <c r="J223" s="156">
        <v>77</v>
      </c>
      <c r="K223" s="157"/>
      <c r="L223" s="156">
        <v>95</v>
      </c>
      <c r="M223" s="157"/>
      <c r="N223" s="175">
        <v>87</v>
      </c>
      <c r="O223" s="175"/>
      <c r="P223" s="175">
        <v>106</v>
      </c>
      <c r="Q223" s="175"/>
      <c r="R223" s="175">
        <v>98</v>
      </c>
      <c r="S223" s="175"/>
      <c r="T223" s="128">
        <v>117</v>
      </c>
      <c r="U223" s="128"/>
      <c r="V223" s="128">
        <v>109</v>
      </c>
      <c r="W223" s="128"/>
      <c r="X223" s="128">
        <v>96</v>
      </c>
      <c r="Y223" s="128"/>
      <c r="Z223" s="128">
        <v>78</v>
      </c>
      <c r="AA223" s="128"/>
      <c r="AB223" s="172">
        <v>4</v>
      </c>
      <c r="AC223" s="505"/>
      <c r="AD223" s="81"/>
      <c r="AE223" s="122"/>
      <c r="AF223" s="125"/>
      <c r="AG223" s="125"/>
      <c r="AH223" s="123"/>
      <c r="AI223" s="507"/>
      <c r="AJ223" s="507"/>
      <c r="AK223" s="507"/>
      <c r="AL223" s="81"/>
      <c r="AM223" s="81"/>
      <c r="AN223" s="81"/>
      <c r="AO223" s="81"/>
      <c r="AP223" s="81"/>
      <c r="AQ223" s="81"/>
    </row>
    <row r="224" spans="2:43" ht="13.5" thickBot="1" x14ac:dyDescent="0.25">
      <c r="B224" s="182" t="s">
        <v>41</v>
      </c>
      <c r="C224" s="183"/>
      <c r="D224" s="183"/>
      <c r="E224" s="184"/>
      <c r="F224" s="161">
        <f>SUM(F203:F223)</f>
        <v>2799</v>
      </c>
      <c r="G224" s="162"/>
      <c r="H224" s="389">
        <f>SUM(H203:H223)</f>
        <v>3608</v>
      </c>
      <c r="I224" s="390"/>
      <c r="J224" s="160">
        <f>SUM(J203:J223)</f>
        <v>3186</v>
      </c>
      <c r="K224" s="160"/>
      <c r="L224" s="389">
        <f>SUM(L203:L223)</f>
        <v>4130</v>
      </c>
      <c r="M224" s="390"/>
      <c r="N224" s="389">
        <f>SUM(N203:N223)</f>
        <v>3854</v>
      </c>
      <c r="O224" s="390"/>
      <c r="P224" s="158">
        <f>(P203+P204+P205+P206+P207+P208+P209+P210+P211+P212+P213+P214+P215+P216+P217+P218+P219+P220+P221+P222+P223)</f>
        <v>3182</v>
      </c>
      <c r="Q224" s="159"/>
      <c r="R224" s="158">
        <f>(R203+R204+R205+R206+R207+R208+R209+R210+R211+R212+R213+R214+R215+R216+R217+R218+R219+R220+R221+R222+R223)</f>
        <v>3885</v>
      </c>
      <c r="S224" s="159"/>
      <c r="T224" s="158">
        <f>(T203+T204+T205+T206+T207+T208+T209+T210+T211+T212+T213+T214+T215+T216+T217+T218+T219+T220+T221+T222+T223)</f>
        <v>3876</v>
      </c>
      <c r="U224" s="159"/>
      <c r="V224" s="158">
        <f>(V203+V204+V205+V206+V207+V208+V209+V210+V211+V212+V213+V214+V215+V216+V217+V218+V219+V220+V221+V222+V223)</f>
        <v>3698</v>
      </c>
      <c r="W224" s="159"/>
      <c r="X224" s="387">
        <f>(X203+X204+X205+X206+X207+X208+X209+X210+X211+X212+X213+X214+X215+X216+X217+X218+X219+X220+X221+X222+X223)</f>
        <v>3783</v>
      </c>
      <c r="Y224" s="388"/>
      <c r="Z224" s="387">
        <f>SUM(Z203:AA223)</f>
        <v>3729</v>
      </c>
      <c r="AA224" s="388"/>
      <c r="AB224" s="387">
        <f>(AB203+AB204+AB205+AB206+AB207+AB208+AB209+AB210+AB211+AB212+AB213+AB214+AB215+AB216+AB217+AB218+AB219+AB220+AB221+AB222+AB223)</f>
        <v>3278</v>
      </c>
      <c r="AC224" s="506"/>
      <c r="AD224" s="81"/>
      <c r="AE224" s="493"/>
      <c r="AF224" s="493"/>
      <c r="AG224" s="493"/>
      <c r="AH224" s="493"/>
      <c r="AI224" s="493"/>
      <c r="AJ224" s="493"/>
      <c r="AK224" s="493"/>
      <c r="AL224" s="493"/>
      <c r="AM224" s="493"/>
      <c r="AN224" s="493"/>
      <c r="AO224" s="493"/>
      <c r="AP224" s="493"/>
      <c r="AQ224" s="81"/>
    </row>
    <row r="225" spans="2:43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D225" s="81"/>
      <c r="AE225" s="493"/>
      <c r="AF225" s="493"/>
      <c r="AG225" s="493"/>
      <c r="AH225" s="493"/>
      <c r="AI225" s="493"/>
      <c r="AJ225" s="493"/>
      <c r="AK225" s="493"/>
      <c r="AL225" s="493"/>
      <c r="AM225" s="493"/>
      <c r="AN225" s="493"/>
      <c r="AO225" s="493"/>
      <c r="AP225" s="493"/>
      <c r="AQ225" s="81"/>
    </row>
    <row r="226" spans="2:43" x14ac:dyDescent="0.2">
      <c r="B226" s="214" t="s">
        <v>78</v>
      </c>
      <c r="C226" s="215"/>
      <c r="D226" s="215"/>
      <c r="E226" s="215"/>
      <c r="F226" s="215"/>
      <c r="G226" s="215"/>
      <c r="H226" s="216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43" ht="13.5" thickBot="1" x14ac:dyDescent="0.25">
      <c r="B227" s="217"/>
      <c r="C227" s="218"/>
      <c r="D227" s="218"/>
      <c r="E227" s="218"/>
      <c r="F227" s="218"/>
      <c r="G227" s="218"/>
      <c r="H227" s="219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43" ht="20.25" customHeight="1" thickBot="1" x14ac:dyDescent="0.25">
      <c r="B228" s="202" t="s">
        <v>60</v>
      </c>
      <c r="C228" s="203"/>
      <c r="D228" s="203"/>
      <c r="E228" s="204"/>
      <c r="F228" s="166" t="s">
        <v>44</v>
      </c>
      <c r="G228" s="167"/>
      <c r="H228" s="168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43" ht="13.5" customHeight="1" x14ac:dyDescent="0.2">
      <c r="B229" s="195" t="s">
        <v>85</v>
      </c>
      <c r="C229" s="196" t="s">
        <v>103</v>
      </c>
      <c r="D229" s="196" t="s">
        <v>103</v>
      </c>
      <c r="E229" s="200" t="s">
        <v>103</v>
      </c>
      <c r="F229" s="169">
        <f>(F203+H203+J203+L203+N203++P203+R203+T203+V203+X203+Z203+AB203)</f>
        <v>2804</v>
      </c>
      <c r="G229" s="170"/>
      <c r="H229" s="171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43" ht="24.75" customHeight="1" x14ac:dyDescent="0.2">
      <c r="B230" s="189" t="s">
        <v>80</v>
      </c>
      <c r="C230" s="190" t="s">
        <v>104</v>
      </c>
      <c r="D230" s="190" t="s">
        <v>104</v>
      </c>
      <c r="E230" s="201" t="s">
        <v>104</v>
      </c>
      <c r="F230" s="153">
        <f>(F204+H204+J204+L204+N204++P204+R204+T204+V204+X204+Z204+AB204)</f>
        <v>576</v>
      </c>
      <c r="G230" s="154"/>
      <c r="H230" s="155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43" ht="12.75" customHeight="1" x14ac:dyDescent="0.2">
      <c r="B231" s="176" t="s">
        <v>105</v>
      </c>
      <c r="C231" s="177" t="s">
        <v>106</v>
      </c>
      <c r="D231" s="177" t="s">
        <v>106</v>
      </c>
      <c r="E231" s="198" t="s">
        <v>106</v>
      </c>
      <c r="F231" s="153">
        <f>(F205+H205+J205+L205+N205++P205+R205+T205+V205+X205+Z205+AB205)</f>
        <v>2361</v>
      </c>
      <c r="G231" s="154"/>
      <c r="H231" s="155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43" ht="12.75" customHeight="1" x14ac:dyDescent="0.2">
      <c r="B232" s="176" t="s">
        <v>107</v>
      </c>
      <c r="C232" s="177" t="s">
        <v>108</v>
      </c>
      <c r="D232" s="177" t="s">
        <v>108</v>
      </c>
      <c r="E232" s="198" t="s">
        <v>108</v>
      </c>
      <c r="F232" s="153">
        <f>(F206+H206+J206+L206+N206+P206+R206+T206+V206+X206+Z206+AB206)</f>
        <v>595</v>
      </c>
      <c r="G232" s="154"/>
      <c r="H232" s="155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43" ht="12.75" customHeight="1" x14ac:dyDescent="0.2">
      <c r="B233" s="179" t="s">
        <v>109</v>
      </c>
      <c r="C233" s="180" t="s">
        <v>110</v>
      </c>
      <c r="D233" s="180" t="s">
        <v>110</v>
      </c>
      <c r="E233" s="199" t="s">
        <v>110</v>
      </c>
      <c r="F233" s="153">
        <f>(F207+H207+J207+L207+N207+P207+R207+T207+V207+X207+Z207+AB207)</f>
        <v>1064</v>
      </c>
      <c r="G233" s="154"/>
      <c r="H233" s="155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43" ht="12.75" customHeight="1" x14ac:dyDescent="0.2">
      <c r="B234" s="179" t="s">
        <v>111</v>
      </c>
      <c r="C234" s="180" t="s">
        <v>112</v>
      </c>
      <c r="D234" s="180" t="s">
        <v>112</v>
      </c>
      <c r="E234" s="199" t="s">
        <v>112</v>
      </c>
      <c r="F234" s="153">
        <f>(F208+H208+J208+L208+N208+P208+R208+T208+V208+X208+Z208+AB208)</f>
        <v>1680</v>
      </c>
      <c r="G234" s="154"/>
      <c r="H234" s="155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43" ht="12.75" customHeight="1" x14ac:dyDescent="0.2">
      <c r="B235" s="179" t="s">
        <v>113</v>
      </c>
      <c r="C235" s="180" t="s">
        <v>114</v>
      </c>
      <c r="D235" s="180" t="s">
        <v>114</v>
      </c>
      <c r="E235" s="199" t="s">
        <v>114</v>
      </c>
      <c r="F235" s="153">
        <f>(F209+H209+J209+L209+N209+P209+R209+T209+V209+X209+Z209+AB209)</f>
        <v>6</v>
      </c>
      <c r="G235" s="154"/>
      <c r="H235" s="155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43" ht="24" customHeight="1" x14ac:dyDescent="0.2">
      <c r="B236" s="179" t="s">
        <v>115</v>
      </c>
      <c r="C236" s="180" t="s">
        <v>116</v>
      </c>
      <c r="D236" s="180" t="s">
        <v>116</v>
      </c>
      <c r="E236" s="199" t="s">
        <v>116</v>
      </c>
      <c r="F236" s="153">
        <f t="shared" ref="F236:F249" si="10">(F210+H210+J210+L210+N210+P210+R210+T210+V210+X210+Z210+AB210)</f>
        <v>7233</v>
      </c>
      <c r="G236" s="154"/>
      <c r="H236" s="155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43" ht="21.75" customHeight="1" x14ac:dyDescent="0.2">
      <c r="B237" s="188" t="s">
        <v>82</v>
      </c>
      <c r="C237" s="177" t="s">
        <v>117</v>
      </c>
      <c r="D237" s="177" t="s">
        <v>117</v>
      </c>
      <c r="E237" s="198" t="s">
        <v>117</v>
      </c>
      <c r="F237" s="153">
        <f t="shared" si="10"/>
        <v>762</v>
      </c>
      <c r="G237" s="154"/>
      <c r="H237" s="155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43" ht="12.75" customHeight="1" x14ac:dyDescent="0.2">
      <c r="B238" s="176" t="s">
        <v>118</v>
      </c>
      <c r="C238" s="177" t="s">
        <v>119</v>
      </c>
      <c r="D238" s="177" t="s">
        <v>119</v>
      </c>
      <c r="E238" s="198" t="s">
        <v>119</v>
      </c>
      <c r="F238" s="153">
        <f t="shared" si="10"/>
        <v>259</v>
      </c>
      <c r="G238" s="154"/>
      <c r="H238" s="155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43" ht="12.75" customHeight="1" x14ac:dyDescent="0.2">
      <c r="B239" s="176" t="s">
        <v>120</v>
      </c>
      <c r="C239" s="177" t="s">
        <v>121</v>
      </c>
      <c r="D239" s="177" t="s">
        <v>121</v>
      </c>
      <c r="E239" s="198" t="s">
        <v>121</v>
      </c>
      <c r="F239" s="153">
        <f t="shared" si="10"/>
        <v>654</v>
      </c>
      <c r="G239" s="154"/>
      <c r="H239" s="155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43" ht="12.75" customHeight="1" x14ac:dyDescent="0.2">
      <c r="B240" s="176" t="s">
        <v>122</v>
      </c>
      <c r="C240" s="177" t="s">
        <v>123</v>
      </c>
      <c r="D240" s="177" t="s">
        <v>123</v>
      </c>
      <c r="E240" s="198" t="s">
        <v>123</v>
      </c>
      <c r="F240" s="153">
        <f t="shared" si="10"/>
        <v>605</v>
      </c>
      <c r="G240" s="154"/>
      <c r="H240" s="155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1" ht="12.75" customHeight="1" x14ac:dyDescent="0.2">
      <c r="B241" s="179" t="s">
        <v>84</v>
      </c>
      <c r="C241" s="180" t="s">
        <v>124</v>
      </c>
      <c r="D241" s="180" t="s">
        <v>124</v>
      </c>
      <c r="E241" s="199" t="s">
        <v>124</v>
      </c>
      <c r="F241" s="153">
        <f t="shared" si="10"/>
        <v>142</v>
      </c>
      <c r="G241" s="154"/>
      <c r="H241" s="155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1" ht="12.75" customHeight="1" x14ac:dyDescent="0.2">
      <c r="B242" s="176" t="s">
        <v>125</v>
      </c>
      <c r="C242" s="177" t="s">
        <v>126</v>
      </c>
      <c r="D242" s="177" t="s">
        <v>126</v>
      </c>
      <c r="E242" s="198" t="s">
        <v>126</v>
      </c>
      <c r="F242" s="153">
        <f t="shared" si="10"/>
        <v>2109</v>
      </c>
      <c r="G242" s="154"/>
      <c r="H242" s="155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1" ht="12.75" customHeight="1" x14ac:dyDescent="0.2">
      <c r="B243" s="176" t="s">
        <v>61</v>
      </c>
      <c r="C243" s="177" t="s">
        <v>127</v>
      </c>
      <c r="D243" s="177" t="s">
        <v>127</v>
      </c>
      <c r="E243" s="198" t="s">
        <v>127</v>
      </c>
      <c r="F243" s="153">
        <f t="shared" si="10"/>
        <v>893</v>
      </c>
      <c r="G243" s="154"/>
      <c r="H243" s="155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1" ht="12.75" customHeight="1" x14ac:dyDescent="0.2">
      <c r="B244" s="179" t="s">
        <v>128</v>
      </c>
      <c r="C244" s="180" t="s">
        <v>129</v>
      </c>
      <c r="D244" s="180" t="s">
        <v>129</v>
      </c>
      <c r="E244" s="199" t="s">
        <v>129</v>
      </c>
      <c r="F244" s="153">
        <f t="shared" si="10"/>
        <v>928</v>
      </c>
      <c r="G244" s="154"/>
      <c r="H244" s="155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1" ht="12.75" customHeight="1" x14ac:dyDescent="0.2">
      <c r="B245" s="179" t="s">
        <v>130</v>
      </c>
      <c r="C245" s="180" t="s">
        <v>131</v>
      </c>
      <c r="D245" s="180" t="s">
        <v>131</v>
      </c>
      <c r="E245" s="199" t="s">
        <v>131</v>
      </c>
      <c r="F245" s="153">
        <f t="shared" si="10"/>
        <v>4380</v>
      </c>
      <c r="G245" s="154"/>
      <c r="H245" s="155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1" ht="12.75" customHeight="1" x14ac:dyDescent="0.2">
      <c r="B246" s="179" t="s">
        <v>132</v>
      </c>
      <c r="C246" s="180" t="s">
        <v>133</v>
      </c>
      <c r="D246" s="180" t="s">
        <v>133</v>
      </c>
      <c r="E246" s="199" t="s">
        <v>133</v>
      </c>
      <c r="F246" s="153">
        <f t="shared" si="10"/>
        <v>65</v>
      </c>
      <c r="G246" s="154"/>
      <c r="H246" s="155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1" ht="12.75" customHeight="1" x14ac:dyDescent="0.2">
      <c r="B247" s="179" t="s">
        <v>134</v>
      </c>
      <c r="C247" s="180" t="s">
        <v>135</v>
      </c>
      <c r="D247" s="180" t="s">
        <v>135</v>
      </c>
      <c r="E247" s="199" t="s">
        <v>135</v>
      </c>
      <c r="F247" s="153">
        <f t="shared" si="10"/>
        <v>14716</v>
      </c>
      <c r="G247" s="154"/>
      <c r="H247" s="155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1" ht="12.75" customHeight="1" x14ac:dyDescent="0.2">
      <c r="B248" s="176" t="s">
        <v>136</v>
      </c>
      <c r="C248" s="177" t="s">
        <v>137</v>
      </c>
      <c r="D248" s="177" t="s">
        <v>137</v>
      </c>
      <c r="E248" s="198" t="s">
        <v>137</v>
      </c>
      <c r="F248" s="153">
        <f t="shared" si="10"/>
        <v>121</v>
      </c>
      <c r="G248" s="154"/>
      <c r="H248" s="155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1" ht="13.5" customHeight="1" thickBot="1" x14ac:dyDescent="0.25">
      <c r="B249" s="185" t="s">
        <v>138</v>
      </c>
      <c r="C249" s="186" t="s">
        <v>139</v>
      </c>
      <c r="D249" s="186" t="s">
        <v>139</v>
      </c>
      <c r="E249" s="225" t="s">
        <v>139</v>
      </c>
      <c r="F249" s="163">
        <f t="shared" si="10"/>
        <v>1055</v>
      </c>
      <c r="G249" s="164"/>
      <c r="H249" s="165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1" ht="14.25" customHeight="1" thickBot="1" x14ac:dyDescent="0.25">
      <c r="B250" s="192" t="s">
        <v>41</v>
      </c>
      <c r="C250" s="193"/>
      <c r="D250" s="193"/>
      <c r="E250" s="194"/>
      <c r="F250" s="400">
        <f>SUM(F229:F249)</f>
        <v>43008</v>
      </c>
      <c r="G250" s="401"/>
      <c r="H250" s="402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1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1" ht="7.5" customHeight="1" x14ac:dyDescent="0.2">
      <c r="B252" s="214" t="s">
        <v>62</v>
      </c>
      <c r="C252" s="215"/>
      <c r="D252" s="215"/>
      <c r="E252" s="215"/>
      <c r="F252" s="215"/>
      <c r="G252" s="215"/>
      <c r="H252" s="215"/>
      <c r="I252" s="215"/>
      <c r="J252" s="215"/>
      <c r="K252" s="215"/>
      <c r="L252" s="215"/>
      <c r="M252" s="215"/>
      <c r="N252" s="215"/>
      <c r="O252" s="215"/>
      <c r="P252" s="215"/>
      <c r="Q252" s="215"/>
      <c r="R252" s="215"/>
      <c r="S252" s="215"/>
      <c r="T252" s="215"/>
      <c r="U252" s="215"/>
      <c r="V252" s="215"/>
      <c r="W252" s="215"/>
      <c r="X252" s="215"/>
      <c r="Y252" s="215"/>
      <c r="Z252" s="215"/>
      <c r="AA252" s="215"/>
      <c r="AB252" s="215"/>
      <c r="AC252" s="216"/>
    </row>
    <row r="253" spans="2:31" ht="6.75" customHeight="1" thickBot="1" x14ac:dyDescent="0.25">
      <c r="B253" s="217"/>
      <c r="C253" s="218"/>
      <c r="D253" s="218"/>
      <c r="E253" s="218"/>
      <c r="F253" s="218"/>
      <c r="G253" s="218"/>
      <c r="H253" s="218"/>
      <c r="I253" s="218"/>
      <c r="J253" s="218"/>
      <c r="K253" s="218"/>
      <c r="L253" s="218"/>
      <c r="M253" s="218"/>
      <c r="N253" s="218"/>
      <c r="O253" s="218"/>
      <c r="P253" s="218"/>
      <c r="Q253" s="218"/>
      <c r="R253" s="218"/>
      <c r="S253" s="218"/>
      <c r="T253" s="218"/>
      <c r="U253" s="218"/>
      <c r="V253" s="218"/>
      <c r="W253" s="218"/>
      <c r="X253" s="218"/>
      <c r="Y253" s="218"/>
      <c r="Z253" s="218"/>
      <c r="AA253" s="218"/>
      <c r="AB253" s="218"/>
      <c r="AC253" s="219"/>
    </row>
    <row r="254" spans="2:31" x14ac:dyDescent="0.2">
      <c r="B254" s="222" t="s">
        <v>60</v>
      </c>
      <c r="C254" s="223"/>
      <c r="D254" s="223"/>
      <c r="E254" s="224"/>
      <c r="F254" s="403" t="s">
        <v>14</v>
      </c>
      <c r="G254" s="385"/>
      <c r="H254" s="408" t="s">
        <v>15</v>
      </c>
      <c r="I254" s="384"/>
      <c r="J254" s="384" t="s">
        <v>16</v>
      </c>
      <c r="K254" s="384"/>
      <c r="L254" s="384" t="s">
        <v>17</v>
      </c>
      <c r="M254" s="384"/>
      <c r="N254" s="384" t="s">
        <v>18</v>
      </c>
      <c r="O254" s="384"/>
      <c r="P254" s="384" t="s">
        <v>19</v>
      </c>
      <c r="Q254" s="384"/>
      <c r="R254" s="384" t="s">
        <v>21</v>
      </c>
      <c r="S254" s="384"/>
      <c r="T254" s="384" t="s">
        <v>22</v>
      </c>
      <c r="U254" s="384"/>
      <c r="V254" s="384" t="s">
        <v>23</v>
      </c>
      <c r="W254" s="384"/>
      <c r="X254" s="384" t="s">
        <v>24</v>
      </c>
      <c r="Y254" s="384"/>
      <c r="Z254" s="384" t="s">
        <v>25</v>
      </c>
      <c r="AA254" s="384"/>
      <c r="AB254" s="384" t="s">
        <v>26</v>
      </c>
      <c r="AC254" s="385"/>
    </row>
    <row r="255" spans="2:31" ht="12.75" customHeight="1" x14ac:dyDescent="0.2">
      <c r="B255" s="195" t="s">
        <v>85</v>
      </c>
      <c r="C255" s="196" t="s">
        <v>103</v>
      </c>
      <c r="D255" s="196" t="s">
        <v>103</v>
      </c>
      <c r="E255" s="197" t="s">
        <v>103</v>
      </c>
      <c r="F255" s="151">
        <v>1</v>
      </c>
      <c r="G255" s="152"/>
      <c r="H255" s="151">
        <v>1</v>
      </c>
      <c r="I255" s="152"/>
      <c r="J255" s="151">
        <v>1</v>
      </c>
      <c r="K255" s="152"/>
      <c r="L255" s="151">
        <v>0.999</v>
      </c>
      <c r="M255" s="152"/>
      <c r="N255" s="126">
        <v>0.99839999999999995</v>
      </c>
      <c r="O255" s="127"/>
      <c r="P255" s="126">
        <v>0.99839999999999995</v>
      </c>
      <c r="Q255" s="127"/>
      <c r="R255" s="126">
        <v>0.99939999999999996</v>
      </c>
      <c r="S255" s="127"/>
      <c r="T255" s="126">
        <v>0.88790000000000002</v>
      </c>
      <c r="U255" s="127"/>
      <c r="V255" s="126">
        <v>1</v>
      </c>
      <c r="W255" s="127"/>
      <c r="X255" s="126">
        <v>1</v>
      </c>
      <c r="Y255" s="127"/>
      <c r="Z255" s="126">
        <v>0.94120000000000004</v>
      </c>
      <c r="AA255" s="127"/>
      <c r="AB255" s="126">
        <v>1</v>
      </c>
      <c r="AC255" s="127"/>
      <c r="AE255" s="120"/>
    </row>
    <row r="256" spans="2:31" ht="24.75" customHeight="1" x14ac:dyDescent="0.2">
      <c r="B256" s="189" t="s">
        <v>80</v>
      </c>
      <c r="C256" s="190" t="s">
        <v>104</v>
      </c>
      <c r="D256" s="190" t="s">
        <v>104</v>
      </c>
      <c r="E256" s="191" t="s">
        <v>104</v>
      </c>
      <c r="F256" s="151">
        <v>1</v>
      </c>
      <c r="G256" s="152"/>
      <c r="H256" s="151">
        <v>1</v>
      </c>
      <c r="I256" s="152"/>
      <c r="J256" s="151">
        <v>1</v>
      </c>
      <c r="K256" s="152"/>
      <c r="L256" s="151">
        <v>1</v>
      </c>
      <c r="M256" s="152"/>
      <c r="N256" s="126">
        <v>1</v>
      </c>
      <c r="O256" s="127"/>
      <c r="P256" s="126">
        <v>1</v>
      </c>
      <c r="Q256" s="127"/>
      <c r="R256" s="126">
        <v>1</v>
      </c>
      <c r="S256" s="127"/>
      <c r="T256" s="126">
        <v>1</v>
      </c>
      <c r="U256" s="127"/>
      <c r="V256" s="126">
        <v>1</v>
      </c>
      <c r="W256" s="127"/>
      <c r="X256" s="126">
        <v>1</v>
      </c>
      <c r="Y256" s="127"/>
      <c r="Z256" s="126">
        <v>1</v>
      </c>
      <c r="AA256" s="127"/>
      <c r="AB256" s="126">
        <v>1</v>
      </c>
      <c r="AC256" s="127"/>
      <c r="AE256" s="120"/>
    </row>
    <row r="257" spans="2:31" ht="12.75" customHeight="1" x14ac:dyDescent="0.2">
      <c r="B257" s="176" t="s">
        <v>105</v>
      </c>
      <c r="C257" s="177" t="s">
        <v>106</v>
      </c>
      <c r="D257" s="177" t="s">
        <v>106</v>
      </c>
      <c r="E257" s="178" t="s">
        <v>106</v>
      </c>
      <c r="F257" s="151">
        <v>0.99609999999999999</v>
      </c>
      <c r="G257" s="152"/>
      <c r="H257" s="151">
        <v>1</v>
      </c>
      <c r="I257" s="152"/>
      <c r="J257" s="151">
        <v>1</v>
      </c>
      <c r="K257" s="152"/>
      <c r="L257" s="151">
        <v>1</v>
      </c>
      <c r="M257" s="152"/>
      <c r="N257" s="126">
        <v>1</v>
      </c>
      <c r="O257" s="127"/>
      <c r="P257" s="126">
        <v>1</v>
      </c>
      <c r="Q257" s="127"/>
      <c r="R257" s="126">
        <v>1</v>
      </c>
      <c r="S257" s="127"/>
      <c r="T257" s="126">
        <v>1</v>
      </c>
      <c r="U257" s="127"/>
      <c r="V257" s="126">
        <v>1</v>
      </c>
      <c r="W257" s="127"/>
      <c r="X257" s="126">
        <v>1</v>
      </c>
      <c r="Y257" s="127"/>
      <c r="Z257" s="126">
        <v>0.99039999999999995</v>
      </c>
      <c r="AA257" s="127"/>
      <c r="AB257" s="126">
        <v>1</v>
      </c>
      <c r="AC257" s="127"/>
      <c r="AE257" s="120"/>
    </row>
    <row r="258" spans="2:31" ht="12.75" customHeight="1" x14ac:dyDescent="0.2">
      <c r="B258" s="176" t="s">
        <v>107</v>
      </c>
      <c r="C258" s="177" t="s">
        <v>108</v>
      </c>
      <c r="D258" s="177" t="s">
        <v>108</v>
      </c>
      <c r="E258" s="178" t="s">
        <v>108</v>
      </c>
      <c r="F258" s="151">
        <v>1</v>
      </c>
      <c r="G258" s="152"/>
      <c r="H258" s="151">
        <v>1</v>
      </c>
      <c r="I258" s="152"/>
      <c r="J258" s="151">
        <v>1</v>
      </c>
      <c r="K258" s="152"/>
      <c r="L258" s="151">
        <v>1</v>
      </c>
      <c r="M258" s="152"/>
      <c r="N258" s="126">
        <v>1</v>
      </c>
      <c r="O258" s="127"/>
      <c r="P258" s="126">
        <v>1</v>
      </c>
      <c r="Q258" s="127"/>
      <c r="R258" s="126">
        <v>1</v>
      </c>
      <c r="S258" s="127"/>
      <c r="T258" s="126">
        <v>1</v>
      </c>
      <c r="U258" s="127"/>
      <c r="V258" s="126">
        <v>1</v>
      </c>
      <c r="W258" s="127"/>
      <c r="X258" s="126">
        <v>1</v>
      </c>
      <c r="Y258" s="127"/>
      <c r="Z258" s="126">
        <v>1</v>
      </c>
      <c r="AA258" s="127"/>
      <c r="AB258" s="126">
        <v>1</v>
      </c>
      <c r="AC258" s="127"/>
      <c r="AE258" s="120"/>
    </row>
    <row r="259" spans="2:31" ht="12.75" customHeight="1" x14ac:dyDescent="0.2">
      <c r="B259" s="179" t="s">
        <v>109</v>
      </c>
      <c r="C259" s="180" t="s">
        <v>110</v>
      </c>
      <c r="D259" s="180" t="s">
        <v>110</v>
      </c>
      <c r="E259" s="181" t="s">
        <v>110</v>
      </c>
      <c r="F259" s="151">
        <v>1</v>
      </c>
      <c r="G259" s="152"/>
      <c r="H259" s="151">
        <v>1</v>
      </c>
      <c r="I259" s="152"/>
      <c r="J259" s="151">
        <v>1</v>
      </c>
      <c r="K259" s="152"/>
      <c r="L259" s="151">
        <v>1</v>
      </c>
      <c r="M259" s="152"/>
      <c r="N259" s="126">
        <v>1</v>
      </c>
      <c r="O259" s="127"/>
      <c r="P259" s="126">
        <v>1</v>
      </c>
      <c r="Q259" s="127"/>
      <c r="R259" s="126">
        <v>1</v>
      </c>
      <c r="S259" s="127"/>
      <c r="T259" s="126">
        <v>1</v>
      </c>
      <c r="U259" s="127"/>
      <c r="V259" s="126">
        <v>1</v>
      </c>
      <c r="W259" s="127"/>
      <c r="X259" s="126">
        <v>1</v>
      </c>
      <c r="Y259" s="127"/>
      <c r="Z259" s="126">
        <v>0.996</v>
      </c>
      <c r="AA259" s="127"/>
      <c r="AB259" s="126">
        <v>1</v>
      </c>
      <c r="AC259" s="127"/>
      <c r="AE259" s="120"/>
    </row>
    <row r="260" spans="2:31" ht="12.75" customHeight="1" x14ac:dyDescent="0.2">
      <c r="B260" s="179" t="s">
        <v>111</v>
      </c>
      <c r="C260" s="180" t="s">
        <v>112</v>
      </c>
      <c r="D260" s="180" t="s">
        <v>112</v>
      </c>
      <c r="E260" s="181" t="s">
        <v>112</v>
      </c>
      <c r="F260" s="151">
        <v>1</v>
      </c>
      <c r="G260" s="152"/>
      <c r="H260" s="151">
        <v>1</v>
      </c>
      <c r="I260" s="152"/>
      <c r="J260" s="151">
        <v>1</v>
      </c>
      <c r="K260" s="152"/>
      <c r="L260" s="151">
        <v>1</v>
      </c>
      <c r="M260" s="152"/>
      <c r="N260" s="126">
        <v>1</v>
      </c>
      <c r="O260" s="127"/>
      <c r="P260" s="126">
        <v>1</v>
      </c>
      <c r="Q260" s="127"/>
      <c r="R260" s="126">
        <v>1</v>
      </c>
      <c r="S260" s="127"/>
      <c r="T260" s="126">
        <v>1</v>
      </c>
      <c r="U260" s="127"/>
      <c r="V260" s="126">
        <v>1</v>
      </c>
      <c r="W260" s="127"/>
      <c r="X260" s="126">
        <v>1</v>
      </c>
      <c r="Y260" s="127"/>
      <c r="Z260" s="126">
        <v>1</v>
      </c>
      <c r="AA260" s="127"/>
      <c r="AB260" s="126">
        <v>1</v>
      </c>
      <c r="AC260" s="127"/>
      <c r="AE260" s="120"/>
    </row>
    <row r="261" spans="2:31" ht="12.75" customHeight="1" x14ac:dyDescent="0.2">
      <c r="B261" s="179" t="s">
        <v>113</v>
      </c>
      <c r="C261" s="180" t="s">
        <v>114</v>
      </c>
      <c r="D261" s="180" t="s">
        <v>114</v>
      </c>
      <c r="E261" s="181" t="s">
        <v>114</v>
      </c>
      <c r="F261" s="151">
        <v>0</v>
      </c>
      <c r="G261" s="152"/>
      <c r="H261" s="151">
        <v>1</v>
      </c>
      <c r="I261" s="152"/>
      <c r="J261" s="151">
        <v>1</v>
      </c>
      <c r="K261" s="152"/>
      <c r="L261" s="151">
        <v>0</v>
      </c>
      <c r="M261" s="152"/>
      <c r="N261" s="126">
        <v>0</v>
      </c>
      <c r="O261" s="127"/>
      <c r="P261" s="126">
        <v>0</v>
      </c>
      <c r="Q261" s="127"/>
      <c r="R261" s="126">
        <v>1</v>
      </c>
      <c r="S261" s="127"/>
      <c r="T261" s="126">
        <v>1</v>
      </c>
      <c r="U261" s="127"/>
      <c r="V261" s="126">
        <v>1</v>
      </c>
      <c r="W261" s="127"/>
      <c r="X261" s="126">
        <v>1</v>
      </c>
      <c r="Y261" s="127"/>
      <c r="Z261" s="126">
        <v>1</v>
      </c>
      <c r="AA261" s="127"/>
      <c r="AB261" s="126">
        <v>1</v>
      </c>
      <c r="AC261" s="127"/>
      <c r="AE261" s="120"/>
    </row>
    <row r="262" spans="2:31" ht="26.25" customHeight="1" x14ac:dyDescent="0.2">
      <c r="B262" s="179" t="s">
        <v>115</v>
      </c>
      <c r="C262" s="180" t="s">
        <v>116</v>
      </c>
      <c r="D262" s="180" t="s">
        <v>116</v>
      </c>
      <c r="E262" s="181" t="s">
        <v>116</v>
      </c>
      <c r="F262" s="151">
        <v>1</v>
      </c>
      <c r="G262" s="152"/>
      <c r="H262" s="151">
        <v>1</v>
      </c>
      <c r="I262" s="152"/>
      <c r="J262" s="151">
        <v>1</v>
      </c>
      <c r="K262" s="152"/>
      <c r="L262" s="151">
        <v>1</v>
      </c>
      <c r="M262" s="152"/>
      <c r="N262" s="126">
        <v>1</v>
      </c>
      <c r="O262" s="127"/>
      <c r="P262" s="126">
        <v>1</v>
      </c>
      <c r="Q262" s="127"/>
      <c r="R262" s="126">
        <v>1</v>
      </c>
      <c r="S262" s="127"/>
      <c r="T262" s="126">
        <v>1</v>
      </c>
      <c r="U262" s="127"/>
      <c r="V262" s="126">
        <v>1</v>
      </c>
      <c r="W262" s="127"/>
      <c r="X262" s="126">
        <v>1</v>
      </c>
      <c r="Y262" s="127"/>
      <c r="Z262" s="126">
        <v>1</v>
      </c>
      <c r="AA262" s="127"/>
      <c r="AB262" s="126">
        <v>1</v>
      </c>
      <c r="AC262" s="127"/>
      <c r="AE262" s="120"/>
    </row>
    <row r="263" spans="2:31" ht="21.75" customHeight="1" x14ac:dyDescent="0.2">
      <c r="B263" s="188" t="s">
        <v>82</v>
      </c>
      <c r="C263" s="177" t="s">
        <v>117</v>
      </c>
      <c r="D263" s="177" t="s">
        <v>117</v>
      </c>
      <c r="E263" s="178" t="s">
        <v>117</v>
      </c>
      <c r="F263" s="151">
        <v>1</v>
      </c>
      <c r="G263" s="152"/>
      <c r="H263" s="151">
        <v>1</v>
      </c>
      <c r="I263" s="152"/>
      <c r="J263" s="151">
        <v>1</v>
      </c>
      <c r="K263" s="152"/>
      <c r="L263" s="151">
        <v>1</v>
      </c>
      <c r="M263" s="152"/>
      <c r="N263" s="126">
        <v>0.97670000000000001</v>
      </c>
      <c r="O263" s="127"/>
      <c r="P263" s="126">
        <v>1</v>
      </c>
      <c r="Q263" s="127"/>
      <c r="R263" s="126">
        <v>1</v>
      </c>
      <c r="S263" s="127"/>
      <c r="T263" s="126">
        <v>1</v>
      </c>
      <c r="U263" s="127"/>
      <c r="V263" s="126">
        <v>1</v>
      </c>
      <c r="W263" s="127"/>
      <c r="X263" s="126">
        <v>1</v>
      </c>
      <c r="Y263" s="127"/>
      <c r="Z263" s="126">
        <v>1</v>
      </c>
      <c r="AA263" s="127"/>
      <c r="AB263" s="126">
        <v>1</v>
      </c>
      <c r="AC263" s="127"/>
      <c r="AE263" s="120"/>
    </row>
    <row r="264" spans="2:31" ht="12.75" customHeight="1" x14ac:dyDescent="0.2">
      <c r="B264" s="176" t="s">
        <v>118</v>
      </c>
      <c r="C264" s="177" t="s">
        <v>119</v>
      </c>
      <c r="D264" s="177" t="s">
        <v>119</v>
      </c>
      <c r="E264" s="178" t="s">
        <v>119</v>
      </c>
      <c r="F264" s="151">
        <v>1</v>
      </c>
      <c r="G264" s="152"/>
      <c r="H264" s="151">
        <v>1</v>
      </c>
      <c r="I264" s="152"/>
      <c r="J264" s="151">
        <v>1</v>
      </c>
      <c r="K264" s="152"/>
      <c r="L264" s="151">
        <v>1</v>
      </c>
      <c r="M264" s="152"/>
      <c r="N264" s="126">
        <v>1</v>
      </c>
      <c r="O264" s="127"/>
      <c r="P264" s="126">
        <v>1</v>
      </c>
      <c r="Q264" s="127"/>
      <c r="R264" s="126">
        <v>1</v>
      </c>
      <c r="S264" s="127"/>
      <c r="T264" s="126">
        <v>1</v>
      </c>
      <c r="U264" s="127"/>
      <c r="V264" s="126">
        <v>1</v>
      </c>
      <c r="W264" s="127"/>
      <c r="X264" s="126">
        <v>1</v>
      </c>
      <c r="Y264" s="127"/>
      <c r="Z264" s="126">
        <v>1</v>
      </c>
      <c r="AA264" s="127"/>
      <c r="AB264" s="126">
        <v>1</v>
      </c>
      <c r="AC264" s="127"/>
      <c r="AE264" s="120"/>
    </row>
    <row r="265" spans="2:31" ht="12.75" customHeight="1" x14ac:dyDescent="0.2">
      <c r="B265" s="176" t="s">
        <v>120</v>
      </c>
      <c r="C265" s="177" t="s">
        <v>121</v>
      </c>
      <c r="D265" s="177" t="s">
        <v>121</v>
      </c>
      <c r="E265" s="178" t="s">
        <v>121</v>
      </c>
      <c r="F265" s="151">
        <v>1</v>
      </c>
      <c r="G265" s="152"/>
      <c r="H265" s="151">
        <v>1</v>
      </c>
      <c r="I265" s="152"/>
      <c r="J265" s="151">
        <v>1</v>
      </c>
      <c r="K265" s="152"/>
      <c r="L265" s="151">
        <v>1</v>
      </c>
      <c r="M265" s="152"/>
      <c r="N265" s="126">
        <v>1</v>
      </c>
      <c r="O265" s="127"/>
      <c r="P265" s="126">
        <v>1</v>
      </c>
      <c r="Q265" s="127"/>
      <c r="R265" s="126">
        <v>1</v>
      </c>
      <c r="S265" s="127"/>
      <c r="T265" s="126">
        <v>1</v>
      </c>
      <c r="U265" s="127"/>
      <c r="V265" s="126">
        <v>1</v>
      </c>
      <c r="W265" s="127"/>
      <c r="X265" s="126">
        <v>1</v>
      </c>
      <c r="Y265" s="127"/>
      <c r="Z265" s="126">
        <v>1</v>
      </c>
      <c r="AA265" s="127"/>
      <c r="AB265" s="126">
        <v>1</v>
      </c>
      <c r="AC265" s="127"/>
      <c r="AE265" s="120"/>
    </row>
    <row r="266" spans="2:31" ht="12.75" customHeight="1" x14ac:dyDescent="0.2">
      <c r="B266" s="176" t="s">
        <v>122</v>
      </c>
      <c r="C266" s="177" t="s">
        <v>123</v>
      </c>
      <c r="D266" s="177" t="s">
        <v>123</v>
      </c>
      <c r="E266" s="178" t="s">
        <v>123</v>
      </c>
      <c r="F266" s="151">
        <v>0.66669999999999996</v>
      </c>
      <c r="G266" s="152"/>
      <c r="H266" s="151">
        <v>1</v>
      </c>
      <c r="I266" s="152"/>
      <c r="J266" s="151">
        <v>1</v>
      </c>
      <c r="K266" s="152"/>
      <c r="L266" s="151">
        <v>0.98850000000000005</v>
      </c>
      <c r="M266" s="152"/>
      <c r="N266" s="126">
        <v>1</v>
      </c>
      <c r="O266" s="127"/>
      <c r="P266" s="126">
        <v>1</v>
      </c>
      <c r="Q266" s="127"/>
      <c r="R266" s="126">
        <v>1</v>
      </c>
      <c r="S266" s="127"/>
      <c r="T266" s="126">
        <v>1</v>
      </c>
      <c r="U266" s="127"/>
      <c r="V266" s="126">
        <v>0.95240000000000002</v>
      </c>
      <c r="W266" s="127"/>
      <c r="X266" s="126">
        <v>0.98250000000000004</v>
      </c>
      <c r="Y266" s="127"/>
      <c r="Z266" s="126">
        <v>1</v>
      </c>
      <c r="AA266" s="127"/>
      <c r="AB266" s="126">
        <v>1</v>
      </c>
      <c r="AC266" s="127"/>
      <c r="AE266" s="120"/>
    </row>
    <row r="267" spans="2:31" ht="12.75" customHeight="1" x14ac:dyDescent="0.2">
      <c r="B267" s="179" t="s">
        <v>84</v>
      </c>
      <c r="C267" s="180" t="s">
        <v>124</v>
      </c>
      <c r="D267" s="180" t="s">
        <v>124</v>
      </c>
      <c r="E267" s="181" t="s">
        <v>124</v>
      </c>
      <c r="F267" s="151">
        <v>1</v>
      </c>
      <c r="G267" s="152"/>
      <c r="H267" s="151">
        <v>1</v>
      </c>
      <c r="I267" s="152"/>
      <c r="J267" s="151">
        <v>1</v>
      </c>
      <c r="K267" s="152"/>
      <c r="L267" s="151">
        <v>1</v>
      </c>
      <c r="M267" s="152"/>
      <c r="N267" s="126">
        <v>1</v>
      </c>
      <c r="O267" s="127"/>
      <c r="P267" s="126">
        <v>1</v>
      </c>
      <c r="Q267" s="127"/>
      <c r="R267" s="126">
        <v>1</v>
      </c>
      <c r="S267" s="127"/>
      <c r="T267" s="126">
        <v>1</v>
      </c>
      <c r="U267" s="127"/>
      <c r="V267" s="126">
        <v>1</v>
      </c>
      <c r="W267" s="127"/>
      <c r="X267" s="126">
        <v>1</v>
      </c>
      <c r="Y267" s="127"/>
      <c r="Z267" s="126">
        <v>1</v>
      </c>
      <c r="AA267" s="127"/>
      <c r="AB267" s="126">
        <v>1</v>
      </c>
      <c r="AC267" s="127"/>
      <c r="AE267" s="120"/>
    </row>
    <row r="268" spans="2:31" ht="12.75" customHeight="1" x14ac:dyDescent="0.2">
      <c r="B268" s="176" t="s">
        <v>125</v>
      </c>
      <c r="C268" s="177" t="s">
        <v>126</v>
      </c>
      <c r="D268" s="177" t="s">
        <v>126</v>
      </c>
      <c r="E268" s="178" t="s">
        <v>126</v>
      </c>
      <c r="F268" s="151">
        <v>1</v>
      </c>
      <c r="G268" s="152"/>
      <c r="H268" s="151">
        <v>1</v>
      </c>
      <c r="I268" s="152"/>
      <c r="J268" s="151">
        <v>1</v>
      </c>
      <c r="K268" s="152"/>
      <c r="L268" s="151">
        <v>1</v>
      </c>
      <c r="M268" s="152"/>
      <c r="N268" s="126">
        <v>1</v>
      </c>
      <c r="O268" s="127"/>
      <c r="P268" s="126">
        <v>1</v>
      </c>
      <c r="Q268" s="127"/>
      <c r="R268" s="126">
        <v>1</v>
      </c>
      <c r="S268" s="127"/>
      <c r="T268" s="126">
        <v>1</v>
      </c>
      <c r="U268" s="127"/>
      <c r="V268" s="126">
        <v>1</v>
      </c>
      <c r="W268" s="127"/>
      <c r="X268" s="126">
        <v>1</v>
      </c>
      <c r="Y268" s="127"/>
      <c r="Z268" s="126">
        <v>1</v>
      </c>
      <c r="AA268" s="127"/>
      <c r="AB268" s="126">
        <v>1</v>
      </c>
      <c r="AC268" s="127"/>
      <c r="AE268" s="120"/>
    </row>
    <row r="269" spans="2:31" ht="12.75" customHeight="1" x14ac:dyDescent="0.2">
      <c r="B269" s="176" t="s">
        <v>61</v>
      </c>
      <c r="C269" s="177" t="s">
        <v>127</v>
      </c>
      <c r="D269" s="177" t="s">
        <v>127</v>
      </c>
      <c r="E269" s="178" t="s">
        <v>127</v>
      </c>
      <c r="F269" s="151">
        <v>1</v>
      </c>
      <c r="G269" s="152"/>
      <c r="H269" s="151">
        <v>1</v>
      </c>
      <c r="I269" s="152"/>
      <c r="J269" s="151">
        <v>1</v>
      </c>
      <c r="K269" s="152"/>
      <c r="L269" s="151">
        <v>1</v>
      </c>
      <c r="M269" s="152"/>
      <c r="N269" s="126">
        <v>1</v>
      </c>
      <c r="O269" s="127"/>
      <c r="P269" s="126">
        <v>1</v>
      </c>
      <c r="Q269" s="127"/>
      <c r="R269" s="126">
        <v>1</v>
      </c>
      <c r="S269" s="127"/>
      <c r="T269" s="126">
        <v>1</v>
      </c>
      <c r="U269" s="127"/>
      <c r="V269" s="126">
        <v>1</v>
      </c>
      <c r="W269" s="127"/>
      <c r="X269" s="126">
        <v>1</v>
      </c>
      <c r="Y269" s="127"/>
      <c r="Z269" s="126">
        <v>1</v>
      </c>
      <c r="AA269" s="127"/>
      <c r="AB269" s="126">
        <v>1</v>
      </c>
      <c r="AC269" s="127"/>
      <c r="AE269" s="120"/>
    </row>
    <row r="270" spans="2:31" ht="12.75" customHeight="1" x14ac:dyDescent="0.2">
      <c r="B270" s="179" t="s">
        <v>128</v>
      </c>
      <c r="C270" s="180" t="s">
        <v>129</v>
      </c>
      <c r="D270" s="180" t="s">
        <v>129</v>
      </c>
      <c r="E270" s="181" t="s">
        <v>129</v>
      </c>
      <c r="F270" s="151">
        <v>1</v>
      </c>
      <c r="G270" s="152"/>
      <c r="H270" s="151">
        <v>1</v>
      </c>
      <c r="I270" s="152"/>
      <c r="J270" s="151">
        <v>1</v>
      </c>
      <c r="K270" s="152"/>
      <c r="L270" s="151">
        <v>1</v>
      </c>
      <c r="M270" s="152"/>
      <c r="N270" s="126">
        <v>1</v>
      </c>
      <c r="O270" s="127"/>
      <c r="P270" s="126">
        <v>1</v>
      </c>
      <c r="Q270" s="127"/>
      <c r="R270" s="126">
        <v>1</v>
      </c>
      <c r="S270" s="127"/>
      <c r="T270" s="126">
        <v>1</v>
      </c>
      <c r="U270" s="127"/>
      <c r="V270" s="126">
        <v>1</v>
      </c>
      <c r="W270" s="127"/>
      <c r="X270" s="126">
        <v>1</v>
      </c>
      <c r="Y270" s="127"/>
      <c r="Z270" s="126">
        <v>1</v>
      </c>
      <c r="AA270" s="127"/>
      <c r="AB270" s="126">
        <v>1</v>
      </c>
      <c r="AC270" s="127"/>
      <c r="AE270" s="120"/>
    </row>
    <row r="271" spans="2:31" ht="23.25" customHeight="1" x14ac:dyDescent="0.2">
      <c r="B271" s="179" t="s">
        <v>130</v>
      </c>
      <c r="C271" s="180" t="s">
        <v>131</v>
      </c>
      <c r="D271" s="180" t="s">
        <v>131</v>
      </c>
      <c r="E271" s="181" t="s">
        <v>131</v>
      </c>
      <c r="F271" s="151">
        <v>1</v>
      </c>
      <c r="G271" s="152"/>
      <c r="H271" s="151">
        <v>1</v>
      </c>
      <c r="I271" s="152"/>
      <c r="J271" s="151">
        <v>1</v>
      </c>
      <c r="K271" s="152"/>
      <c r="L271" s="151">
        <v>1</v>
      </c>
      <c r="M271" s="152"/>
      <c r="N271" s="126">
        <v>1</v>
      </c>
      <c r="O271" s="127"/>
      <c r="P271" s="126">
        <v>1</v>
      </c>
      <c r="Q271" s="127"/>
      <c r="R271" s="126">
        <v>1</v>
      </c>
      <c r="S271" s="127"/>
      <c r="T271" s="126">
        <v>1</v>
      </c>
      <c r="U271" s="127"/>
      <c r="V271" s="126">
        <v>1</v>
      </c>
      <c r="W271" s="127"/>
      <c r="X271" s="126">
        <v>1</v>
      </c>
      <c r="Y271" s="127"/>
      <c r="Z271" s="126">
        <v>1</v>
      </c>
      <c r="AA271" s="127"/>
      <c r="AB271" s="126">
        <v>1</v>
      </c>
      <c r="AC271" s="127"/>
      <c r="AE271" s="120"/>
    </row>
    <row r="272" spans="2:31" ht="12.75" customHeight="1" x14ac:dyDescent="0.2">
      <c r="B272" s="179" t="s">
        <v>132</v>
      </c>
      <c r="C272" s="180" t="s">
        <v>133</v>
      </c>
      <c r="D272" s="180" t="s">
        <v>133</v>
      </c>
      <c r="E272" s="181" t="s">
        <v>133</v>
      </c>
      <c r="F272" s="151">
        <v>1</v>
      </c>
      <c r="G272" s="152"/>
      <c r="H272" s="151">
        <v>1</v>
      </c>
      <c r="I272" s="152"/>
      <c r="J272" s="151">
        <v>1</v>
      </c>
      <c r="K272" s="152"/>
      <c r="L272" s="151">
        <v>1</v>
      </c>
      <c r="M272" s="152"/>
      <c r="N272" s="126">
        <v>1</v>
      </c>
      <c r="O272" s="127"/>
      <c r="P272" s="126">
        <v>1</v>
      </c>
      <c r="Q272" s="127"/>
      <c r="R272" s="126">
        <v>1</v>
      </c>
      <c r="S272" s="127"/>
      <c r="T272" s="126">
        <v>1</v>
      </c>
      <c r="U272" s="127"/>
      <c r="V272" s="126">
        <v>1</v>
      </c>
      <c r="W272" s="127"/>
      <c r="X272" s="126">
        <v>1</v>
      </c>
      <c r="Y272" s="127"/>
      <c r="Z272" s="126">
        <v>1</v>
      </c>
      <c r="AA272" s="127"/>
      <c r="AB272" s="126">
        <v>1</v>
      </c>
      <c r="AC272" s="127"/>
      <c r="AE272" s="120"/>
    </row>
    <row r="273" spans="1:38" ht="12.75" customHeight="1" x14ac:dyDescent="0.2">
      <c r="B273" s="179" t="s">
        <v>134</v>
      </c>
      <c r="C273" s="180" t="s">
        <v>135</v>
      </c>
      <c r="D273" s="180" t="s">
        <v>135</v>
      </c>
      <c r="E273" s="181" t="s">
        <v>135</v>
      </c>
      <c r="F273" s="151">
        <v>0.99950000000000006</v>
      </c>
      <c r="G273" s="152"/>
      <c r="H273" s="151">
        <v>1</v>
      </c>
      <c r="I273" s="152"/>
      <c r="J273" s="126">
        <v>0.99970000000000003</v>
      </c>
      <c r="K273" s="127"/>
      <c r="L273" s="151">
        <v>0.98850000000000005</v>
      </c>
      <c r="M273" s="152"/>
      <c r="N273" s="126">
        <v>1</v>
      </c>
      <c r="O273" s="127"/>
      <c r="P273" s="126">
        <v>1</v>
      </c>
      <c r="Q273" s="127"/>
      <c r="R273" s="126">
        <v>1</v>
      </c>
      <c r="S273" s="127"/>
      <c r="T273" s="126">
        <v>1</v>
      </c>
      <c r="U273" s="127"/>
      <c r="V273" s="126">
        <v>1</v>
      </c>
      <c r="W273" s="127"/>
      <c r="X273" s="126">
        <v>1</v>
      </c>
      <c r="Y273" s="127"/>
      <c r="Z273" s="126">
        <v>0.99950000000000006</v>
      </c>
      <c r="AA273" s="127"/>
      <c r="AB273" s="126">
        <v>1</v>
      </c>
      <c r="AC273" s="127"/>
      <c r="AE273" s="120"/>
    </row>
    <row r="274" spans="1:38" ht="23.25" customHeight="1" x14ac:dyDescent="0.2">
      <c r="B274" s="176" t="s">
        <v>136</v>
      </c>
      <c r="C274" s="177" t="s">
        <v>137</v>
      </c>
      <c r="D274" s="177" t="s">
        <v>137</v>
      </c>
      <c r="E274" s="178" t="s">
        <v>137</v>
      </c>
      <c r="F274" s="151">
        <v>1</v>
      </c>
      <c r="G274" s="152"/>
      <c r="H274" s="151">
        <v>1</v>
      </c>
      <c r="I274" s="152"/>
      <c r="J274" s="151">
        <v>1</v>
      </c>
      <c r="K274" s="152"/>
      <c r="L274" s="151">
        <v>1</v>
      </c>
      <c r="M274" s="152"/>
      <c r="N274" s="126">
        <v>1</v>
      </c>
      <c r="O274" s="127"/>
      <c r="P274" s="126">
        <v>1</v>
      </c>
      <c r="Q274" s="127"/>
      <c r="R274" s="126">
        <v>1</v>
      </c>
      <c r="S274" s="127"/>
      <c r="T274" s="126">
        <v>1</v>
      </c>
      <c r="U274" s="127"/>
      <c r="V274" s="126">
        <v>1</v>
      </c>
      <c r="W274" s="127"/>
      <c r="X274" s="126">
        <v>1</v>
      </c>
      <c r="Y274" s="127"/>
      <c r="Z274" s="126">
        <v>1</v>
      </c>
      <c r="AA274" s="127"/>
      <c r="AB274" s="126">
        <v>1</v>
      </c>
      <c r="AC274" s="127"/>
      <c r="AE274" s="120"/>
    </row>
    <row r="275" spans="1:38" ht="13.5" customHeight="1" thickBot="1" x14ac:dyDescent="0.25">
      <c r="B275" s="185" t="s">
        <v>138</v>
      </c>
      <c r="C275" s="186" t="s">
        <v>139</v>
      </c>
      <c r="D275" s="186" t="s">
        <v>139</v>
      </c>
      <c r="E275" s="187" t="s">
        <v>139</v>
      </c>
      <c r="F275" s="151">
        <v>1</v>
      </c>
      <c r="G275" s="152"/>
      <c r="H275" s="126">
        <v>0.98550000000000004</v>
      </c>
      <c r="I275" s="127"/>
      <c r="J275" s="126">
        <v>0.99970000000000003</v>
      </c>
      <c r="K275" s="127"/>
      <c r="L275" s="151">
        <v>1</v>
      </c>
      <c r="M275" s="152"/>
      <c r="N275" s="126">
        <v>1</v>
      </c>
      <c r="O275" s="127"/>
      <c r="P275" s="126">
        <v>1</v>
      </c>
      <c r="Q275" s="127"/>
      <c r="R275" s="126">
        <v>1</v>
      </c>
      <c r="S275" s="127"/>
      <c r="T275" s="126">
        <v>1</v>
      </c>
      <c r="U275" s="127"/>
      <c r="V275" s="126">
        <v>1</v>
      </c>
      <c r="W275" s="127"/>
      <c r="X275" s="126">
        <v>1</v>
      </c>
      <c r="Y275" s="127"/>
      <c r="Z275" s="126">
        <v>1</v>
      </c>
      <c r="AA275" s="127"/>
      <c r="AB275" s="126">
        <v>1</v>
      </c>
      <c r="AC275" s="127"/>
      <c r="AE275" s="124"/>
    </row>
    <row r="276" spans="1:38" x14ac:dyDescent="0.2">
      <c r="B276" s="406"/>
      <c r="C276" s="406"/>
      <c r="D276" s="406"/>
      <c r="E276" s="406"/>
      <c r="F276" s="406"/>
      <c r="G276" s="406"/>
      <c r="H276" s="406"/>
      <c r="I276" s="406"/>
      <c r="J276" s="406"/>
      <c r="K276" s="406"/>
      <c r="L276" s="406"/>
      <c r="M276" s="406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  <c r="AE276" s="108"/>
    </row>
    <row r="277" spans="1:38" x14ac:dyDescent="0.2">
      <c r="B277" s="416" t="s">
        <v>63</v>
      </c>
      <c r="C277" s="416"/>
      <c r="D277" s="416"/>
      <c r="E277" s="416"/>
      <c r="F277" s="416"/>
      <c r="G277" s="416"/>
      <c r="H277" s="416"/>
      <c r="I277" s="416"/>
      <c r="J277" s="416"/>
      <c r="K277" s="416"/>
      <c r="L277" s="416"/>
      <c r="M277" s="416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1:38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1:38" ht="13.5" thickBot="1" x14ac:dyDescent="0.25"/>
    <row r="280" spans="1:38" ht="12.75" customHeight="1" x14ac:dyDescent="0.2">
      <c r="B280" s="214" t="s">
        <v>64</v>
      </c>
      <c r="C280" s="215"/>
      <c r="D280" s="215"/>
      <c r="E280" s="215"/>
      <c r="F280" s="215"/>
      <c r="G280" s="215"/>
      <c r="H280" s="215"/>
      <c r="I280" s="215"/>
      <c r="J280" s="215"/>
      <c r="K280" s="215"/>
      <c r="L280" s="215"/>
      <c r="M280" s="215"/>
      <c r="N280" s="215"/>
      <c r="O280" s="215"/>
      <c r="P280" s="215"/>
      <c r="Q280" s="215"/>
      <c r="R280" s="215"/>
      <c r="S280" s="215"/>
      <c r="T280" s="215"/>
      <c r="U280" s="215"/>
      <c r="V280" s="215"/>
      <c r="W280" s="215"/>
      <c r="X280" s="215"/>
      <c r="Y280" s="215"/>
      <c r="Z280" s="215"/>
      <c r="AA280" s="215"/>
      <c r="AB280" s="215"/>
      <c r="AC280" s="216"/>
    </row>
    <row r="281" spans="1:38" x14ac:dyDescent="0.2">
      <c r="B281" s="411"/>
      <c r="C281" s="412"/>
      <c r="D281" s="412"/>
      <c r="E281" s="412"/>
      <c r="F281" s="412"/>
      <c r="G281" s="412"/>
      <c r="H281" s="412"/>
      <c r="I281" s="412"/>
      <c r="J281" s="412"/>
      <c r="K281" s="412"/>
      <c r="L281" s="412"/>
      <c r="M281" s="412"/>
      <c r="N281" s="412"/>
      <c r="O281" s="412"/>
      <c r="P281" s="412"/>
      <c r="Q281" s="412"/>
      <c r="R281" s="412"/>
      <c r="S281" s="412"/>
      <c r="T281" s="412"/>
      <c r="U281" s="412"/>
      <c r="V281" s="412"/>
      <c r="W281" s="412"/>
      <c r="X281" s="412"/>
      <c r="Y281" s="412"/>
      <c r="Z281" s="412"/>
      <c r="AA281" s="412"/>
      <c r="AB281" s="412"/>
      <c r="AC281" s="412"/>
      <c r="AD281" s="15"/>
      <c r="AE281" s="81"/>
      <c r="AF281" s="81"/>
      <c r="AG281" s="81"/>
      <c r="AH281" s="81"/>
      <c r="AI281" s="81"/>
      <c r="AJ281" s="81"/>
      <c r="AK281" s="81"/>
      <c r="AL281" s="81"/>
    </row>
    <row r="282" spans="1:38" x14ac:dyDescent="0.2">
      <c r="B282" s="407" t="s">
        <v>45</v>
      </c>
      <c r="C282" s="407"/>
      <c r="D282" s="407"/>
      <c r="E282" s="407"/>
      <c r="F282" s="220" t="s">
        <v>14</v>
      </c>
      <c r="G282" s="220"/>
      <c r="H282" s="220" t="s">
        <v>15</v>
      </c>
      <c r="I282" s="220"/>
      <c r="J282" s="220" t="s">
        <v>16</v>
      </c>
      <c r="K282" s="220"/>
      <c r="L282" s="220" t="s">
        <v>17</v>
      </c>
      <c r="M282" s="220"/>
      <c r="N282" s="220" t="s">
        <v>18</v>
      </c>
      <c r="O282" s="220"/>
      <c r="P282" s="220" t="s">
        <v>19</v>
      </c>
      <c r="Q282" s="220"/>
      <c r="R282" s="220" t="s">
        <v>21</v>
      </c>
      <c r="S282" s="220"/>
      <c r="T282" s="220" t="s">
        <v>22</v>
      </c>
      <c r="U282" s="220"/>
      <c r="V282" s="220" t="s">
        <v>23</v>
      </c>
      <c r="W282" s="220"/>
      <c r="X282" s="220" t="s">
        <v>24</v>
      </c>
      <c r="Y282" s="220"/>
      <c r="Z282" s="220" t="s">
        <v>25</v>
      </c>
      <c r="AA282" s="220"/>
      <c r="AB282" s="220" t="s">
        <v>26</v>
      </c>
      <c r="AC282" s="410"/>
      <c r="AD282" s="15"/>
      <c r="AE282" s="112"/>
      <c r="AF282" s="81"/>
      <c r="AG282" s="81"/>
      <c r="AH282" s="81"/>
      <c r="AI282" s="81"/>
      <c r="AJ282" s="81"/>
      <c r="AK282" s="81"/>
      <c r="AL282" s="81"/>
    </row>
    <row r="283" spans="1:38" ht="14.25" x14ac:dyDescent="0.2">
      <c r="B283" s="414" t="s">
        <v>46</v>
      </c>
      <c r="C283" s="415"/>
      <c r="D283" s="415"/>
      <c r="E283" s="415"/>
      <c r="F283" s="386">
        <v>2322</v>
      </c>
      <c r="G283" s="386"/>
      <c r="H283" s="386">
        <v>2873</v>
      </c>
      <c r="I283" s="386"/>
      <c r="J283" s="386">
        <v>2281</v>
      </c>
      <c r="K283" s="386"/>
      <c r="L283" s="386">
        <v>3238</v>
      </c>
      <c r="M283" s="386"/>
      <c r="N283" s="386">
        <v>2901</v>
      </c>
      <c r="O283" s="386"/>
      <c r="P283" s="386">
        <v>2293</v>
      </c>
      <c r="Q283" s="386"/>
      <c r="R283" s="386">
        <v>2795</v>
      </c>
      <c r="S283" s="386"/>
      <c r="T283" s="386">
        <v>2914</v>
      </c>
      <c r="U283" s="386"/>
      <c r="V283" s="386">
        <v>2528</v>
      </c>
      <c r="W283" s="386"/>
      <c r="X283" s="386">
        <v>3041</v>
      </c>
      <c r="Y283" s="386"/>
      <c r="Z283" s="386">
        <v>3024</v>
      </c>
      <c r="AA283" s="386"/>
      <c r="AB283" s="386">
        <v>2784</v>
      </c>
      <c r="AC283" s="409"/>
      <c r="AD283" s="15"/>
      <c r="AE283" s="117"/>
      <c r="AF283" s="118"/>
      <c r="AG283" s="81"/>
      <c r="AH283" s="81"/>
      <c r="AI283" s="81"/>
      <c r="AJ283" s="81"/>
      <c r="AK283" s="81"/>
      <c r="AL283" s="81"/>
    </row>
    <row r="284" spans="1:38" ht="14.25" x14ac:dyDescent="0.2">
      <c r="A284" s="3">
        <v>28</v>
      </c>
      <c r="B284" s="426" t="s">
        <v>47</v>
      </c>
      <c r="C284" s="427"/>
      <c r="D284" s="427"/>
      <c r="E284" s="427"/>
      <c r="F284" s="127">
        <v>121</v>
      </c>
      <c r="G284" s="127"/>
      <c r="H284" s="127">
        <v>241</v>
      </c>
      <c r="I284" s="127"/>
      <c r="J284" s="127">
        <v>389</v>
      </c>
      <c r="K284" s="127"/>
      <c r="L284" s="127">
        <v>339</v>
      </c>
      <c r="M284" s="127"/>
      <c r="N284" s="127">
        <v>306</v>
      </c>
      <c r="O284" s="127"/>
      <c r="P284" s="127">
        <v>216</v>
      </c>
      <c r="Q284" s="127"/>
      <c r="R284" s="127">
        <v>152</v>
      </c>
      <c r="S284" s="127"/>
      <c r="T284" s="127">
        <v>221</v>
      </c>
      <c r="U284" s="127"/>
      <c r="V284" s="127">
        <v>296</v>
      </c>
      <c r="W284" s="127"/>
      <c r="X284" s="127">
        <v>225</v>
      </c>
      <c r="Y284" s="127"/>
      <c r="Z284" s="127">
        <v>228</v>
      </c>
      <c r="AA284" s="127"/>
      <c r="AB284" s="127">
        <v>158</v>
      </c>
      <c r="AC284" s="413"/>
      <c r="AD284" s="15"/>
      <c r="AE284" s="117"/>
      <c r="AF284" s="118"/>
      <c r="AG284" s="81"/>
      <c r="AH284" s="81"/>
      <c r="AI284" s="81"/>
      <c r="AJ284" s="81"/>
      <c r="AK284" s="81"/>
      <c r="AL284" s="81"/>
    </row>
    <row r="285" spans="1:38" ht="14.25" x14ac:dyDescent="0.2">
      <c r="B285" s="426" t="s">
        <v>48</v>
      </c>
      <c r="C285" s="427"/>
      <c r="D285" s="427"/>
      <c r="E285" s="427"/>
      <c r="F285" s="127">
        <v>2</v>
      </c>
      <c r="G285" s="127"/>
      <c r="H285" s="127">
        <v>0</v>
      </c>
      <c r="I285" s="127"/>
      <c r="J285" s="127">
        <v>0</v>
      </c>
      <c r="K285" s="127"/>
      <c r="L285" s="127">
        <v>0</v>
      </c>
      <c r="M285" s="127"/>
      <c r="N285" s="127">
        <v>0</v>
      </c>
      <c r="O285" s="127"/>
      <c r="P285" s="127">
        <v>0</v>
      </c>
      <c r="Q285" s="127"/>
      <c r="R285" s="127">
        <v>0</v>
      </c>
      <c r="S285" s="127"/>
      <c r="T285" s="127">
        <v>2</v>
      </c>
      <c r="U285" s="127"/>
      <c r="V285" s="127">
        <v>0</v>
      </c>
      <c r="W285" s="127"/>
      <c r="X285" s="127">
        <v>0</v>
      </c>
      <c r="Y285" s="127"/>
      <c r="Z285" s="127">
        <v>1</v>
      </c>
      <c r="AA285" s="127"/>
      <c r="AB285" s="127">
        <v>0</v>
      </c>
      <c r="AC285" s="413"/>
      <c r="AD285" s="15"/>
      <c r="AE285" s="117"/>
      <c r="AF285" s="118"/>
      <c r="AG285" s="81"/>
      <c r="AH285" s="81"/>
      <c r="AI285" s="81"/>
      <c r="AJ285" s="81"/>
      <c r="AK285" s="81"/>
      <c r="AL285" s="81"/>
    </row>
    <row r="286" spans="1:38" ht="14.25" x14ac:dyDescent="0.2">
      <c r="B286" s="426" t="s">
        <v>49</v>
      </c>
      <c r="C286" s="427"/>
      <c r="D286" s="427"/>
      <c r="E286" s="427"/>
      <c r="F286" s="127">
        <v>0</v>
      </c>
      <c r="G286" s="127"/>
      <c r="H286" s="127">
        <v>0</v>
      </c>
      <c r="I286" s="127"/>
      <c r="J286" s="127">
        <v>0</v>
      </c>
      <c r="K286" s="127"/>
      <c r="L286" s="127">
        <v>0</v>
      </c>
      <c r="M286" s="127"/>
      <c r="N286" s="127">
        <v>0</v>
      </c>
      <c r="O286" s="127"/>
      <c r="P286" s="127">
        <v>0</v>
      </c>
      <c r="Q286" s="127"/>
      <c r="R286" s="127">
        <v>0</v>
      </c>
      <c r="S286" s="127"/>
      <c r="T286" s="127">
        <v>0</v>
      </c>
      <c r="U286" s="127"/>
      <c r="V286" s="127">
        <v>0</v>
      </c>
      <c r="W286" s="127"/>
      <c r="X286" s="127">
        <v>0</v>
      </c>
      <c r="Y286" s="127"/>
      <c r="Z286" s="127">
        <v>0</v>
      </c>
      <c r="AA286" s="127"/>
      <c r="AB286" s="127">
        <v>0</v>
      </c>
      <c r="AC286" s="413"/>
      <c r="AD286" s="15"/>
      <c r="AE286" s="119"/>
      <c r="AF286" s="118"/>
      <c r="AG286" s="81"/>
      <c r="AH286" s="81"/>
      <c r="AI286" s="81"/>
      <c r="AJ286" s="81"/>
      <c r="AK286" s="81"/>
      <c r="AL286" s="81"/>
    </row>
    <row r="287" spans="1:38" ht="14.25" x14ac:dyDescent="0.2">
      <c r="B287" s="426" t="s">
        <v>6</v>
      </c>
      <c r="C287" s="427"/>
      <c r="D287" s="427"/>
      <c r="E287" s="427"/>
      <c r="F287" s="127">
        <v>126</v>
      </c>
      <c r="G287" s="127"/>
      <c r="H287" s="127">
        <v>202</v>
      </c>
      <c r="I287" s="127"/>
      <c r="J287" s="127">
        <v>137</v>
      </c>
      <c r="K287" s="127"/>
      <c r="L287" s="127">
        <v>217</v>
      </c>
      <c r="M287" s="127"/>
      <c r="N287" s="127">
        <v>281</v>
      </c>
      <c r="O287" s="127"/>
      <c r="P287" s="127">
        <v>424</v>
      </c>
      <c r="Q287" s="127"/>
      <c r="R287" s="127">
        <v>450</v>
      </c>
      <c r="S287" s="127"/>
      <c r="T287" s="127">
        <v>442</v>
      </c>
      <c r="U287" s="127"/>
      <c r="V287" s="127">
        <v>624</v>
      </c>
      <c r="W287" s="127"/>
      <c r="X287" s="127">
        <v>243</v>
      </c>
      <c r="Y287" s="127"/>
      <c r="Z287" s="127">
        <v>211</v>
      </c>
      <c r="AA287" s="127"/>
      <c r="AB287" s="127">
        <v>179</v>
      </c>
      <c r="AC287" s="413"/>
      <c r="AD287" s="15"/>
      <c r="AE287" s="119"/>
      <c r="AF287" s="118"/>
      <c r="AG287" s="81"/>
      <c r="AH287" s="81"/>
      <c r="AI287" s="81"/>
      <c r="AJ287" s="81"/>
      <c r="AK287" s="81"/>
      <c r="AL287" s="81"/>
    </row>
    <row r="288" spans="1:38" ht="15" thickBot="1" x14ac:dyDescent="0.25">
      <c r="B288" s="434" t="s">
        <v>50</v>
      </c>
      <c r="C288" s="435"/>
      <c r="D288" s="435"/>
      <c r="E288" s="435"/>
      <c r="F288" s="127">
        <v>228</v>
      </c>
      <c r="G288" s="127"/>
      <c r="H288" s="127">
        <v>292</v>
      </c>
      <c r="I288" s="127"/>
      <c r="J288" s="127">
        <v>379</v>
      </c>
      <c r="K288" s="127"/>
      <c r="L288" s="127">
        <v>336</v>
      </c>
      <c r="M288" s="127"/>
      <c r="N288" s="127">
        <v>366</v>
      </c>
      <c r="O288" s="127"/>
      <c r="P288" s="127">
        <v>249</v>
      </c>
      <c r="Q288" s="127"/>
      <c r="R288" s="127">
        <v>488</v>
      </c>
      <c r="S288" s="127"/>
      <c r="T288" s="127">
        <v>297</v>
      </c>
      <c r="U288" s="127"/>
      <c r="V288" s="127">
        <v>250</v>
      </c>
      <c r="W288" s="127"/>
      <c r="X288" s="127">
        <v>274</v>
      </c>
      <c r="Y288" s="127"/>
      <c r="Z288" s="127">
        <v>265</v>
      </c>
      <c r="AA288" s="127"/>
      <c r="AB288" s="127">
        <v>157</v>
      </c>
      <c r="AC288" s="413"/>
      <c r="AD288" s="15"/>
      <c r="AE288" s="119"/>
      <c r="AF288" s="118"/>
      <c r="AG288" s="81"/>
      <c r="AH288" s="81"/>
      <c r="AI288" s="81"/>
      <c r="AJ288" s="81"/>
      <c r="AK288" s="81"/>
      <c r="AL288" s="81"/>
    </row>
    <row r="289" spans="2:38" ht="15" thickBot="1" x14ac:dyDescent="0.25">
      <c r="B289" s="389" t="s">
        <v>41</v>
      </c>
      <c r="C289" s="160"/>
      <c r="D289" s="160"/>
      <c r="E289" s="160"/>
      <c r="F289" s="424">
        <f>SUM(F283:F288)</f>
        <v>2799</v>
      </c>
      <c r="G289" s="425"/>
      <c r="H289" s="391">
        <f>SUM(H283:H288)</f>
        <v>3608</v>
      </c>
      <c r="I289" s="392"/>
      <c r="J289" s="404">
        <f>SUM(J283:J288)</f>
        <v>3186</v>
      </c>
      <c r="K289" s="404"/>
      <c r="L289" s="391">
        <f>SUM(L283:L288)</f>
        <v>4130</v>
      </c>
      <c r="M289" s="392"/>
      <c r="N289" s="404">
        <f>SUM(N283:N288)</f>
        <v>3854</v>
      </c>
      <c r="O289" s="404"/>
      <c r="P289" s="391">
        <f>P283+P284+P285+P286+P287+P288</f>
        <v>3182</v>
      </c>
      <c r="Q289" s="392"/>
      <c r="R289" s="391">
        <f>R283+R284+R285+R286+R287+R288</f>
        <v>3885</v>
      </c>
      <c r="S289" s="392"/>
      <c r="T289" s="391">
        <f>T283+T284+T285+T286+T287+T288</f>
        <v>3876</v>
      </c>
      <c r="U289" s="392"/>
      <c r="V289" s="391">
        <f>V283+V284+V285+V286+V287+V288</f>
        <v>3698</v>
      </c>
      <c r="W289" s="392"/>
      <c r="X289" s="391">
        <f>X283+X284+X285+X286+X287+X288</f>
        <v>3783</v>
      </c>
      <c r="Y289" s="392"/>
      <c r="Z289" s="391">
        <f>Z283+Z284+Z285+Z286+Z287+Z288</f>
        <v>3729</v>
      </c>
      <c r="AA289" s="392"/>
      <c r="AB289" s="391">
        <f>SUM(AB283:AC288)</f>
        <v>3278</v>
      </c>
      <c r="AC289" s="404"/>
      <c r="AD289" s="15"/>
      <c r="AE289" s="119"/>
      <c r="AF289" s="118"/>
      <c r="AG289" s="81"/>
      <c r="AH289" s="81"/>
      <c r="AI289" s="81"/>
      <c r="AJ289" s="81"/>
      <c r="AK289" s="81"/>
      <c r="AL289" s="81"/>
    </row>
    <row r="290" spans="2:38" ht="15" x14ac:dyDescent="0.25">
      <c r="AE290" s="116"/>
      <c r="AF290" s="116"/>
      <c r="AG290" s="81"/>
      <c r="AH290" s="81"/>
      <c r="AI290" s="81"/>
      <c r="AJ290" s="81"/>
      <c r="AK290" s="81"/>
      <c r="AL290" s="81"/>
    </row>
    <row r="291" spans="2:38" x14ac:dyDescent="0.2">
      <c r="AE291" s="81"/>
      <c r="AF291" s="81"/>
      <c r="AG291" s="81"/>
      <c r="AH291" s="81"/>
      <c r="AI291" s="81"/>
      <c r="AJ291" s="81"/>
      <c r="AK291" s="81"/>
      <c r="AL291" s="81"/>
    </row>
    <row r="292" spans="2:38" x14ac:dyDescent="0.2">
      <c r="AE292" s="15"/>
      <c r="AF292" s="15"/>
      <c r="AG292" s="15"/>
      <c r="AH292" s="15"/>
      <c r="AI292" s="15"/>
    </row>
    <row r="293" spans="2:38" x14ac:dyDescent="0.2">
      <c r="AE293" s="15"/>
      <c r="AF293" s="15"/>
      <c r="AG293" s="15"/>
      <c r="AH293" s="15"/>
      <c r="AI293" s="15"/>
    </row>
    <row r="294" spans="2:38" x14ac:dyDescent="0.2">
      <c r="AE294" s="15"/>
      <c r="AF294" s="15"/>
      <c r="AG294" s="15"/>
      <c r="AH294" s="15"/>
      <c r="AI294" s="15"/>
    </row>
    <row r="295" spans="2:38" ht="13.5" thickBot="1" x14ac:dyDescent="0.25">
      <c r="AE295" s="15"/>
      <c r="AF295" s="15"/>
      <c r="AG295" s="15"/>
      <c r="AH295" s="15"/>
      <c r="AI295" s="15"/>
    </row>
    <row r="296" spans="2:38" ht="12.75" customHeight="1" x14ac:dyDescent="0.2">
      <c r="B296" s="214" t="s">
        <v>79</v>
      </c>
      <c r="C296" s="215"/>
      <c r="D296" s="215"/>
      <c r="E296" s="215"/>
      <c r="F296" s="215"/>
      <c r="G296" s="216"/>
      <c r="H296" s="3"/>
      <c r="AE296" s="15"/>
      <c r="AF296" s="15"/>
      <c r="AG296" s="15"/>
      <c r="AH296" s="15"/>
      <c r="AI296" s="15"/>
    </row>
    <row r="297" spans="2:38" ht="13.5" thickBot="1" x14ac:dyDescent="0.25">
      <c r="B297" s="217"/>
      <c r="C297" s="218"/>
      <c r="D297" s="218"/>
      <c r="E297" s="218"/>
      <c r="F297" s="218"/>
      <c r="G297" s="219"/>
      <c r="H297" s="3"/>
    </row>
    <row r="298" spans="2:38" ht="13.5" thickBot="1" x14ac:dyDescent="0.25">
      <c r="B298" s="436" t="s">
        <v>45</v>
      </c>
      <c r="C298" s="437"/>
      <c r="D298" s="437"/>
      <c r="E298" s="438"/>
      <c r="F298" s="429" t="s">
        <v>44</v>
      </c>
      <c r="G298" s="430"/>
      <c r="H298" s="3"/>
    </row>
    <row r="299" spans="2:38" x14ac:dyDescent="0.2">
      <c r="B299" s="431" t="s">
        <v>46</v>
      </c>
      <c r="C299" s="432"/>
      <c r="D299" s="432"/>
      <c r="E299" s="433"/>
      <c r="F299" s="422">
        <f t="shared" ref="F299:F304" si="11">(F283+H283+J283+L283+N283+P283+R283+T283+V283+X283+Z283++AB283)</f>
        <v>32994</v>
      </c>
      <c r="G299" s="423"/>
    </row>
    <row r="300" spans="2:38" x14ac:dyDescent="0.2">
      <c r="B300" s="426" t="s">
        <v>47</v>
      </c>
      <c r="C300" s="427"/>
      <c r="D300" s="427"/>
      <c r="E300" s="428"/>
      <c r="F300" s="422">
        <f t="shared" si="11"/>
        <v>2892</v>
      </c>
      <c r="G300" s="423"/>
    </row>
    <row r="301" spans="2:38" x14ac:dyDescent="0.2">
      <c r="B301" s="426" t="s">
        <v>48</v>
      </c>
      <c r="C301" s="427"/>
      <c r="D301" s="427"/>
      <c r="E301" s="428"/>
      <c r="F301" s="422">
        <f t="shared" si="11"/>
        <v>5</v>
      </c>
      <c r="G301" s="423"/>
    </row>
    <row r="302" spans="2:38" x14ac:dyDescent="0.2">
      <c r="B302" s="426" t="s">
        <v>49</v>
      </c>
      <c r="C302" s="427"/>
      <c r="D302" s="427"/>
      <c r="E302" s="428"/>
      <c r="F302" s="422">
        <f t="shared" si="11"/>
        <v>0</v>
      </c>
      <c r="G302" s="423"/>
    </row>
    <row r="303" spans="2:38" x14ac:dyDescent="0.2">
      <c r="B303" s="426" t="s">
        <v>6</v>
      </c>
      <c r="C303" s="427"/>
      <c r="D303" s="427"/>
      <c r="E303" s="428"/>
      <c r="F303" s="422">
        <f t="shared" si="11"/>
        <v>3536</v>
      </c>
      <c r="G303" s="423"/>
    </row>
    <row r="304" spans="2:38" ht="13.5" thickBot="1" x14ac:dyDescent="0.25">
      <c r="B304" s="434" t="s">
        <v>50</v>
      </c>
      <c r="C304" s="435"/>
      <c r="D304" s="435"/>
      <c r="E304" s="439"/>
      <c r="F304" s="422">
        <f t="shared" si="11"/>
        <v>3581</v>
      </c>
      <c r="G304" s="423"/>
    </row>
    <row r="305" spans="2:7" ht="13.5" thickBot="1" x14ac:dyDescent="0.25">
      <c r="B305" s="182" t="s">
        <v>41</v>
      </c>
      <c r="C305" s="183"/>
      <c r="D305" s="183"/>
      <c r="E305" s="184"/>
      <c r="F305" s="389">
        <f>SUM(F299:F304)</f>
        <v>43008</v>
      </c>
      <c r="G305" s="390"/>
    </row>
  </sheetData>
  <protectedRanges>
    <protectedRange password="C6EB" sqref="B18 G18 M18 S18 V20 M20 B20 B22 B24 M24 M22 V22 V24 I1:AC9 A1:H16 I10:P11 I13:U16 V12:AC16" name="INFO GENERAL"/>
  </protectedRanges>
  <mergeCells count="1253">
    <mergeCell ref="AE224:AE225"/>
    <mergeCell ref="AF224:AF225"/>
    <mergeCell ref="AG224:AG225"/>
    <mergeCell ref="AH224:AH225"/>
    <mergeCell ref="AI224:AI225"/>
    <mergeCell ref="AJ224:AJ225"/>
    <mergeCell ref="AK224:AK225"/>
    <mergeCell ref="AL224:AL225"/>
    <mergeCell ref="AM224:AM225"/>
    <mergeCell ref="AN224:AN225"/>
    <mergeCell ref="AO224:AO225"/>
    <mergeCell ref="AP224:AP225"/>
    <mergeCell ref="AE134:AF134"/>
    <mergeCell ref="AE135:AF135"/>
    <mergeCell ref="AE136:AF136"/>
    <mergeCell ref="AE137:AF137"/>
    <mergeCell ref="AE138:AF138"/>
    <mergeCell ref="AE139:AF139"/>
    <mergeCell ref="AE140:AF140"/>
    <mergeCell ref="AE141:AF141"/>
    <mergeCell ref="AE142:AF142"/>
    <mergeCell ref="AE143:AF143"/>
    <mergeCell ref="AE144:AF144"/>
    <mergeCell ref="AE145:AF145"/>
    <mergeCell ref="AG134:AH134"/>
    <mergeCell ref="AG135:AH135"/>
    <mergeCell ref="AG136:AH136"/>
    <mergeCell ref="AG137:AH137"/>
    <mergeCell ref="AG138:AH138"/>
    <mergeCell ref="AG139:AH139"/>
    <mergeCell ref="AG140:AH140"/>
    <mergeCell ref="AG141:AH141"/>
    <mergeCell ref="AG142:AH142"/>
    <mergeCell ref="AG143:AH143"/>
    <mergeCell ref="AG144:AH144"/>
    <mergeCell ref="AG145:AH145"/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  <mergeCell ref="B193:E193"/>
    <mergeCell ref="B184:G185"/>
    <mergeCell ref="B186:E186"/>
    <mergeCell ref="B187:E187"/>
    <mergeCell ref="H177:I177"/>
    <mergeCell ref="F190:G190"/>
    <mergeCell ref="F192:G192"/>
    <mergeCell ref="B191:E191"/>
    <mergeCell ref="F189:G189"/>
    <mergeCell ref="F177:G177"/>
    <mergeCell ref="F187:G18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B179:E179"/>
    <mergeCell ref="T179:U179"/>
    <mergeCell ref="J179:K179"/>
    <mergeCell ref="L179:M179"/>
    <mergeCell ref="N179:O179"/>
    <mergeCell ref="N178:O178"/>
    <mergeCell ref="T178:U178"/>
    <mergeCell ref="J177:K177"/>
    <mergeCell ref="F179:G179"/>
    <mergeCell ref="H179:I179"/>
    <mergeCell ref="N177:O177"/>
    <mergeCell ref="B188:E188"/>
    <mergeCell ref="B189:E189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84:G284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H268:I268"/>
    <mergeCell ref="H271:I271"/>
    <mergeCell ref="H265:I265"/>
    <mergeCell ref="H266:I266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V287:W287"/>
    <mergeCell ref="X287:Y287"/>
    <mergeCell ref="Z287:AA287"/>
    <mergeCell ref="Z283:AA283"/>
    <mergeCell ref="Z261:AA261"/>
    <mergeCell ref="V264:W264"/>
    <mergeCell ref="Z264:AA264"/>
    <mergeCell ref="H263:I263"/>
    <mergeCell ref="J263:K263"/>
    <mergeCell ref="L263:M263"/>
    <mergeCell ref="N263:O263"/>
    <mergeCell ref="F263:G263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L286:M286"/>
    <mergeCell ref="N286:O286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AB263:AC263"/>
    <mergeCell ref="Z282:AA282"/>
    <mergeCell ref="P263:Q263"/>
    <mergeCell ref="T263:U263"/>
    <mergeCell ref="V263:W263"/>
    <mergeCell ref="R265:S265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F243:H243"/>
    <mergeCell ref="F244:H244"/>
    <mergeCell ref="P211:Q211"/>
    <mergeCell ref="P209:Q209"/>
    <mergeCell ref="P210:Q210"/>
    <mergeCell ref="P215:Q215"/>
    <mergeCell ref="L224:M224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J283:K283"/>
    <mergeCell ref="L283:M283"/>
    <mergeCell ref="J264:K264"/>
    <mergeCell ref="L264:M264"/>
    <mergeCell ref="H264:I264"/>
    <mergeCell ref="R261:S261"/>
    <mergeCell ref="J257:K257"/>
    <mergeCell ref="L257:M257"/>
    <mergeCell ref="N257:O257"/>
    <mergeCell ref="F260:G260"/>
    <mergeCell ref="F258:G258"/>
    <mergeCell ref="J259:K259"/>
    <mergeCell ref="H267:I267"/>
    <mergeCell ref="J267:K267"/>
    <mergeCell ref="L267:M267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J258:K258"/>
    <mergeCell ref="P204:Q204"/>
    <mergeCell ref="P205:Q205"/>
    <mergeCell ref="P206:Q206"/>
    <mergeCell ref="P207:Q207"/>
    <mergeCell ref="P208:Q208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X262:Y262"/>
    <mergeCell ref="P260:Q260"/>
    <mergeCell ref="X256:Y256"/>
    <mergeCell ref="T259:U259"/>
    <mergeCell ref="P259:Q259"/>
    <mergeCell ref="R259:S259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B236:E236"/>
    <mergeCell ref="B232:E232"/>
    <mergeCell ref="B233:E233"/>
    <mergeCell ref="B237:E237"/>
    <mergeCell ref="B240:E240"/>
    <mergeCell ref="B234:E234"/>
    <mergeCell ref="B238:E238"/>
    <mergeCell ref="B241:E241"/>
    <mergeCell ref="B231:E231"/>
    <mergeCell ref="B229:E229"/>
    <mergeCell ref="B230:E230"/>
    <mergeCell ref="B228:E228"/>
    <mergeCell ref="B235:E235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J218:K218"/>
    <mergeCell ref="B219:E219"/>
    <mergeCell ref="B220:E220"/>
    <mergeCell ref="B221:E221"/>
    <mergeCell ref="B222:E222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T215:U215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L218:M218"/>
    <mergeCell ref="N218:O218"/>
    <mergeCell ref="P218:Q218"/>
    <mergeCell ref="R218:S218"/>
    <mergeCell ref="T218:U218"/>
    <mergeCell ref="V218:W218"/>
    <mergeCell ref="X218:Y218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AB222:AC222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F248:H248"/>
    <mergeCell ref="F249:H249"/>
    <mergeCell ref="F231:H231"/>
    <mergeCell ref="F238:H238"/>
    <mergeCell ref="F228:H228"/>
    <mergeCell ref="F229:H229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J266:K266"/>
    <mergeCell ref="T268:U268"/>
    <mergeCell ref="V268:W268"/>
    <mergeCell ref="X268:Y268"/>
    <mergeCell ref="Z268:AA268"/>
    <mergeCell ref="AB268:AC26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N268:O268"/>
    <mergeCell ref="F230:H230"/>
    <mergeCell ref="F240:H240"/>
    <mergeCell ref="F239:H239"/>
    <mergeCell ref="F224:G224"/>
    <mergeCell ref="N267:O267"/>
    <mergeCell ref="J272:K272"/>
    <mergeCell ref="L272:M272"/>
    <mergeCell ref="N272:O272"/>
    <mergeCell ref="P272:Q272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AB272:AC272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J265:K265"/>
    <mergeCell ref="P265:Q265"/>
    <mergeCell ref="L265:M265"/>
    <mergeCell ref="N265:O265"/>
    <mergeCell ref="P268:Q268"/>
    <mergeCell ref="R268:S268"/>
    <mergeCell ref="AB270:AC270"/>
    <mergeCell ref="P267:Q267"/>
    <mergeCell ref="N270:O270"/>
    <mergeCell ref="P270:Q270"/>
    <mergeCell ref="AB269:AC269"/>
    <mergeCell ref="J270:K270"/>
    <mergeCell ref="L270:M270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N274:O274"/>
    <mergeCell ref="P274:Q274"/>
    <mergeCell ref="AB274:AC274"/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  <mergeCell ref="Z269:AA269"/>
    <mergeCell ref="AF220:AG220"/>
    <mergeCell ref="AF221:AG221"/>
    <mergeCell ref="AF222:AG222"/>
    <mergeCell ref="AF223:AG223"/>
    <mergeCell ref="AF203:AG203"/>
    <mergeCell ref="AF204:AG204"/>
    <mergeCell ref="AF205:AG205"/>
    <mergeCell ref="AF206:AG206"/>
    <mergeCell ref="AF207:AG207"/>
    <mergeCell ref="AF208:AG208"/>
    <mergeCell ref="AF209:AG209"/>
    <mergeCell ref="AF210:AG210"/>
    <mergeCell ref="AF211:AG211"/>
    <mergeCell ref="AF212:AG212"/>
    <mergeCell ref="AF213:AG213"/>
    <mergeCell ref="AF214:AG214"/>
    <mergeCell ref="AF215:AG215"/>
    <mergeCell ref="AF216:AG216"/>
    <mergeCell ref="AF217:AG217"/>
    <mergeCell ref="AF218:AG218"/>
    <mergeCell ref="AF219:AG219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paperSize="119"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3" sqref="I23"/>
    </sheetView>
  </sheetViews>
  <sheetFormatPr baseColWidth="10"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Narino-DICIEMBRE_2018</vt:lpstr>
      <vt:lpstr>Hoja3</vt:lpstr>
      <vt:lpstr>Hoja4</vt:lpstr>
      <vt:lpstr>Hoja1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2018-05-22T19:51:03Z</cp:lastPrinted>
  <dcterms:created xsi:type="dcterms:W3CDTF">2004-07-02T22:03:53Z</dcterms:created>
  <dcterms:modified xsi:type="dcterms:W3CDTF">2019-02-10T03:17:50Z</dcterms:modified>
</cp:coreProperties>
</file>