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7\INFORMES TRANSPARENCIA 2017\"/>
    </mc:Choice>
  </mc:AlternateContent>
  <bookViews>
    <workbookView xWindow="0" yWindow="0" windowWidth="28800" windowHeight="12330" tabRatio="733"/>
  </bookViews>
  <sheets>
    <sheet name="Narino-DICIEMBRE _2017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6" i="16" l="1"/>
  <c r="F148" i="16"/>
  <c r="F166" i="15"/>
  <c r="F148" i="15"/>
  <c r="F165" i="15" l="1"/>
  <c r="F147" i="15" l="1"/>
  <c r="F164" i="15" l="1"/>
  <c r="F146" i="15"/>
  <c r="F163" i="15" l="1"/>
  <c r="F167" i="15" s="1"/>
  <c r="F145" i="15"/>
  <c r="F144" i="15"/>
  <c r="F162" i="15"/>
  <c r="F161" i="15"/>
  <c r="F160" i="15"/>
  <c r="F143" i="15"/>
  <c r="F142" i="15"/>
  <c r="D11" i="17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F250" i="16" s="1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2" i="16"/>
  <c r="F303" i="16"/>
  <c r="F304" i="16"/>
  <c r="H35" i="15"/>
  <c r="F38" i="15" s="1"/>
  <c r="K35" i="15"/>
  <c r="N35" i="15"/>
  <c r="Q35" i="15"/>
  <c r="O38" i="15" s="1"/>
  <c r="T35" i="15"/>
  <c r="R38" i="15" s="1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I38" i="15"/>
  <c r="L38" i="15"/>
  <c r="U38" i="15"/>
  <c r="H43" i="15"/>
  <c r="F46" i="15" s="1"/>
  <c r="K43" i="15"/>
  <c r="N43" i="15"/>
  <c r="Q43" i="15"/>
  <c r="T43" i="15"/>
  <c r="W43" i="15"/>
  <c r="H44" i="15"/>
  <c r="K44" i="15"/>
  <c r="I46" i="15" s="1"/>
  <c r="N44" i="15"/>
  <c r="Q44" i="15"/>
  <c r="T44" i="15"/>
  <c r="W44" i="15"/>
  <c r="H45" i="15"/>
  <c r="K45" i="15"/>
  <c r="N45" i="15"/>
  <c r="Q45" i="15"/>
  <c r="T45" i="15"/>
  <c r="W45" i="15"/>
  <c r="L46" i="15"/>
  <c r="D94" i="15"/>
  <c r="E96" i="15" s="1"/>
  <c r="E97" i="15" s="1"/>
  <c r="D132" i="15"/>
  <c r="F137" i="15"/>
  <c r="F138" i="15"/>
  <c r="F139" i="15"/>
  <c r="F140" i="15"/>
  <c r="F141" i="15"/>
  <c r="D149" i="15"/>
  <c r="F155" i="15"/>
  <c r="F156" i="15"/>
  <c r="F157" i="15"/>
  <c r="F158" i="15"/>
  <c r="F159" i="15"/>
  <c r="D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305" i="16" l="1"/>
  <c r="F193" i="16"/>
  <c r="U46" i="15"/>
  <c r="R46" i="15"/>
  <c r="O46" i="15"/>
  <c r="F149" i="15"/>
  <c r="F305" i="15"/>
  <c r="F250" i="15"/>
  <c r="F193" i="15"/>
</calcChain>
</file>

<file path=xl/sharedStrings.xml><?xml version="1.0" encoding="utf-8"?>
<sst xmlns="http://schemas.openxmlformats.org/spreadsheetml/2006/main" count="1553" uniqueCount="166">
  <si>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</si>
  <si>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</si>
  <si>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</si>
  <si>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</si>
  <si>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</si>
  <si>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</si>
  <si>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</si>
  <si>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</si>
  <si>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</si>
  <si>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</si>
  <si>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</si>
  <si>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</si>
  <si>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</si>
  <si>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</si>
  <si>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</si>
  <si>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</si>
  <si>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</si>
  <si>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</si>
  <si>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</si>
  <si>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</si>
  <si>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</si>
  <si>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</si>
  <si>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</si>
  <si>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</si>
  <si>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</si>
  <si>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</si>
  <si>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</si>
  <si>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</si>
  <si>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</si>
  <si>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</si>
  <si>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</si>
  <si>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</si>
  <si>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</si>
  <si>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</si>
  <si>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</si>
  <si>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</si>
  <si>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</si>
  <si>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</si>
  <si>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</si>
  <si>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</si>
  <si>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</si>
  <si>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</si>
  <si>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</si>
  <si>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</si>
  <si>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</si>
  <si>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</si>
  <si>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</si>
  <si>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</si>
  <si>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</si>
  <si>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</si>
  <si>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</si>
  <si>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</si>
  <si>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</si>
  <si>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</si>
  <si>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</si>
  <si>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</si>
  <si>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</si>
  <si>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</si>
  <si>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</si>
  <si>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</si>
  <si>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</si>
  <si>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</si>
  <si>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</si>
  <si>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</si>
  <si>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</si>
  <si>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</si>
  <si>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</si>
  <si>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</si>
  <si>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</si>
  <si>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</si>
  <si>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</si>
  <si>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</si>
  <si>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</si>
  <si>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</si>
  <si>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</si>
  <si>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</si>
  <si>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</si>
  <si>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</si>
  <si>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</si>
  <si>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</si>
  <si>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</si>
  <si>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</si>
  <si>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</si>
  <si>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</si>
  <si>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</si>
  <si>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</si>
  <si>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</si>
  <si>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</si>
  <si>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</si>
  <si>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</si>
  <si>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</si>
  <si>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</si>
  <si>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</si>
  <si>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</si>
  <si>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</si>
  <si>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</si>
  <si>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</si>
  <si>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</si>
  <si>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</si>
  <si>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</si>
  <si>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</si>
  <si>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</si>
  <si>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</si>
  <si>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</si>
  <si>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</si>
  <si>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</si>
  <si>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</si>
  <si>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</si>
  <si>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</si>
  <si>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</si>
  <si>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</si>
  <si>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</si>
  <si>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</si>
  <si>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</si>
  <si>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</si>
  <si>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</si>
  <si>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</si>
  <si>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</si>
  <si>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</si>
  <si>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</si>
  <si>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</si>
  <si>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</si>
  <si>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</si>
  <si>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</si>
  <si>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</si>
  <si>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</si>
  <si>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</si>
  <si>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</si>
  <si>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</si>
  <si>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</si>
  <si>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</si>
  <si>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</si>
  <si>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</si>
  <si>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</si>
  <si>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</si>
  <si>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</si>
  <si>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</si>
  <si>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</si>
  <si>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</si>
  <si>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</si>
  <si>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</si>
  <si>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</si>
  <si>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</si>
  <si>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</si>
  <si>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</si>
  <si>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</si>
  <si>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</si>
  <si>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</si>
  <si>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</si>
  <si>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</si>
  <si>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</si>
  <si>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</si>
  <si>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</si>
  <si>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</si>
  <si>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</si>
  <si>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</si>
  <si>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</si>
  <si>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</si>
  <si>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</si>
  <si>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</si>
  <si>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</si>
  <si>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</si>
  <si>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</si>
  <si>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</si>
  <si>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</si>
  <si>
    <t>03/31/2017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</si>
</sst>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0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34" fillId="0" borderId="0" xfId="0" applyFont="1" applyAlignment="1">
      <alignment horizontal="center" vertical="center" wrapText="1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10" fillId="7" borderId="33" xfId="0" applyFont="1" applyFill="1" applyBorder="1" applyAlignment="1" applyProtection="1">
      <alignment horizontal="left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4" fillId="7" borderId="34" xfId="0" applyFont="1" applyFill="1" applyBorder="1" applyAlignment="1" applyProtection="1">
      <alignment horizontal="left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0" fontId="2" fillId="7" borderId="7" xfId="0" applyFont="1" applyFill="1" applyBorder="1" applyAlignment="1" applyProtection="1">
      <alignment horizontal="center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31" fillId="7" borderId="11" xfId="0" applyFont="1" applyFill="1" applyBorder="1" applyAlignment="1" applyProtection="1">
      <alignment horizontal="center"/>
      <protection locked="0"/>
    </xf>
    <xf numFmtId="0" fontId="0" fillId="7" borderId="11" xfId="0" applyFill="1" applyBorder="1" applyAlignment="1" applyProtection="1">
      <alignment horizontal="center"/>
      <protection locked="0"/>
    </xf>
    <xf numFmtId="0" fontId="0" fillId="7" borderId="32" xfId="0" applyFill="1" applyBorder="1" applyAlignment="1" applyProtection="1">
      <alignment horizontal="center"/>
    </xf>
    <xf numFmtId="0" fontId="14" fillId="7" borderId="33" xfId="0" applyFont="1" applyFill="1" applyBorder="1" applyAlignment="1" applyProtection="1">
      <alignment horizontal="left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14" fillId="7" borderId="49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7" borderId="12" xfId="0" applyFont="1" applyFill="1" applyBorder="1" applyAlignment="1" applyProtection="1">
      <alignment horizontal="left"/>
    </xf>
    <xf numFmtId="0" fontId="31" fillId="7" borderId="17" xfId="0" applyFont="1" applyFill="1" applyBorder="1" applyAlignment="1" applyProtection="1">
      <alignment horizontal="left"/>
    </xf>
    <xf numFmtId="0" fontId="6" fillId="4" borderId="60" xfId="0" applyFont="1" applyFill="1" applyBorder="1" applyAlignment="1" applyProtection="1">
      <alignment horizontal="center" vertical="center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54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28" fillId="4" borderId="28" xfId="0" applyFont="1" applyFill="1" applyBorder="1" applyAlignment="1" applyProtection="1">
      <alignment horizontal="center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10" fontId="0" fillId="7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7" borderId="38" xfId="490" applyNumberFormat="1" applyFont="1" applyFill="1" applyBorder="1" applyAlignment="1" applyProtection="1">
      <alignment horizontal="center"/>
    </xf>
    <xf numFmtId="10" fontId="21" fillId="7" borderId="20" xfId="490" applyNumberFormat="1" applyFont="1" applyFill="1" applyBorder="1" applyAlignment="1" applyProtection="1">
      <alignment horizontal="center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31" fillId="7" borderId="16" xfId="0" applyFont="1" applyFill="1" applyBorder="1" applyAlignment="1" applyProtection="1">
      <alignment horizontal="left"/>
    </xf>
    <xf numFmtId="0" fontId="32" fillId="7" borderId="17" xfId="0" applyFont="1" applyFill="1" applyBorder="1" applyAlignment="1" applyProtection="1">
      <alignment horizontal="left" wrapText="1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" fillId="7" borderId="13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  <c:pt idx="10">
                  <c:v>4096</c:v>
                </c:pt>
                <c:pt idx="1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  <c:pt idx="10">
                  <c:v>0.99980000000000002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  <c:pt idx="10">
                  <c:v>268</c:v>
                </c:pt>
                <c:pt idx="11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  <c:pt idx="10">
                  <c:v>353</c:v>
                </c:pt>
                <c:pt idx="11">
                  <c:v>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_2017'!$F$299:$F$304</c:f>
              <c:numCache>
                <c:formatCode>General</c:formatCode>
                <c:ptCount val="6"/>
                <c:pt idx="0">
                  <c:v>34373</c:v>
                </c:pt>
                <c:pt idx="1">
                  <c:v>2714</c:v>
                </c:pt>
                <c:pt idx="2">
                  <c:v>7</c:v>
                </c:pt>
                <c:pt idx="3">
                  <c:v>0</c:v>
                </c:pt>
                <c:pt idx="4">
                  <c:v>2145</c:v>
                </c:pt>
                <c:pt idx="5">
                  <c:v>5346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 _2017'!$B$229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_2017'!$F$229</c:f>
              <c:numCache>
                <c:formatCode>General</c:formatCode>
                <c:ptCount val="1"/>
                <c:pt idx="0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'Narino-DICIEMBRE _2017'!$B$230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_2017'!$F$230</c:f>
              <c:numCache>
                <c:formatCode>General</c:formatCode>
                <c:ptCount val="1"/>
                <c:pt idx="0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'Narino-DICIEMBRE _2017'!$B$231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_2017'!$F$231</c:f>
              <c:numCache>
                <c:formatCode>General</c:formatCode>
                <c:ptCount val="1"/>
                <c:pt idx="0">
                  <c:v>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'Narino-DICIEMBRE _2017'!$B$232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_2017'!$F$232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'Narino-DICIEMBRE _2017'!$B$233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_2017'!$F$233</c:f>
              <c:numCache>
                <c:formatCode>General</c:formatCode>
                <c:ptCount val="1"/>
                <c:pt idx="0">
                  <c:v>1224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'Narino-DICIEMBRE _2017'!$B$234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 _2017'!$F$234</c:f>
              <c:numCache>
                <c:formatCode>General</c:formatCode>
                <c:ptCount val="1"/>
                <c:pt idx="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'Narino-DICIEMBRE _2017'!$B$235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_2017'!$F$235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'Narino-DICIEMBRE _2017'!$B$236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_2017'!$F$236</c:f>
              <c:numCache>
                <c:formatCode>General</c:formatCode>
                <c:ptCount val="1"/>
                <c:pt idx="0">
                  <c:v>7402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'Narino-DICIEMBRE _2017'!$B$237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_2017'!$F$237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'Narino-DICIEMBRE _2017'!$B$238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_2017'!$F$238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'Narino-DICIEMBRE _2017'!$B$239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_2017'!$F$239</c:f>
              <c:numCache>
                <c:formatCode>General</c:formatCode>
                <c:ptCount val="1"/>
                <c:pt idx="0">
                  <c:v>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'Narino-DICIEMBRE _2017'!$B$240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_2017'!$F$240</c:f>
              <c:numCache>
                <c:formatCode>General</c:formatCode>
                <c:ptCount val="1"/>
                <c:pt idx="0">
                  <c:v>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'Narino-DICIEMBRE _2017'!$B$241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_2017'!$F$241</c:f>
              <c:numCache>
                <c:formatCode>General</c:formatCode>
                <c:ptCount val="1"/>
                <c:pt idx="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'Narino-DICIEMBRE _2017'!$B$242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_2017'!$F$242</c:f>
              <c:numCache>
                <c:formatCode>General</c:formatCode>
                <c:ptCount val="1"/>
                <c:pt idx="0">
                  <c:v>1783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'Narino-DICIEMBRE _2017'!$B$243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_2017'!$F$243</c:f>
              <c:numCache>
                <c:formatCode>General</c:formatCode>
                <c:ptCount val="1"/>
                <c:pt idx="0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'Narino-DICIEMBRE _2017'!$B$244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_2017'!$F$244</c:f>
              <c:numCache>
                <c:formatCode>General</c:formatCode>
                <c:ptCount val="1"/>
                <c:pt idx="0">
                  <c:v>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'Narino-DICIEMBRE _2017'!$B$245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_2017'!$F$245</c:f>
              <c:numCache>
                <c:formatCode>General</c:formatCode>
                <c:ptCount val="1"/>
                <c:pt idx="0">
                  <c:v>4793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'Narino-DICIEMBRE _2017'!$B$246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_2017'!$F$246</c:f>
              <c:numCache>
                <c:formatCode>General</c:formatCode>
                <c:ptCount val="1"/>
                <c:pt idx="0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'Narino-DICIEMBRE _2017'!$B$247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_2017'!$F$247</c:f>
              <c:numCache>
                <c:formatCode>General</c:formatCode>
                <c:ptCount val="1"/>
                <c:pt idx="0">
                  <c:v>16861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'Narino-DICIEMBRE _2017'!$B$248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_2017'!$F$248</c:f>
              <c:numCache>
                <c:formatCode>General</c:formatCode>
                <c:ptCount val="1"/>
                <c:pt idx="0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'Narino-DICIEMBRE _2017'!$B$249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_2017'!$F$249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_2017'!$F$187:$F$192</c:f>
              <c:numCache>
                <c:formatCode>General</c:formatCode>
                <c:ptCount val="6"/>
                <c:pt idx="0">
                  <c:v>124</c:v>
                </c:pt>
                <c:pt idx="1">
                  <c:v>2</c:v>
                </c:pt>
                <c:pt idx="2">
                  <c:v>144</c:v>
                </c:pt>
                <c:pt idx="3">
                  <c:v>268</c:v>
                </c:pt>
                <c:pt idx="4">
                  <c:v>63</c:v>
                </c:pt>
                <c:pt idx="5">
                  <c:v>43984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'Narino-DICIEMBRE _2017'!$B$66:$C$77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  <c:pt idx="8">
                  <c:v>3789</c:v>
                </c:pt>
                <c:pt idx="9">
                  <c:v>4029</c:v>
                </c:pt>
                <c:pt idx="10">
                  <c:v>4096</c:v>
                </c:pt>
                <c:pt idx="11">
                  <c:v>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'Narino-DICIEMBRE _2017'!$B$82:$B$93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  <c:pt idx="8">
                  <c:v>0.99970000000000003</c:v>
                </c:pt>
                <c:pt idx="9">
                  <c:v>1</c:v>
                </c:pt>
                <c:pt idx="10">
                  <c:v>0.99980000000000002</c:v>
                </c:pt>
                <c:pt idx="11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'Narino-DICIEMBRE _2017'!$B$102:$B$113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'Narino-DICIEMBRE _2017'!$B$120:$B$131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  <c:pt idx="8">
                  <c:v>212</c:v>
                </c:pt>
                <c:pt idx="9">
                  <c:v>266</c:v>
                </c:pt>
                <c:pt idx="10">
                  <c:v>268</c:v>
                </c:pt>
                <c:pt idx="11">
                  <c:v>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'Narino-DICIEMBRE _2017'!$B$137:$B$148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  <c:pt idx="8">
                  <c:v>245</c:v>
                </c:pt>
                <c:pt idx="9">
                  <c:v>180</c:v>
                </c:pt>
                <c:pt idx="10">
                  <c:v>353</c:v>
                </c:pt>
                <c:pt idx="11">
                  <c:v>192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'Narino-DICIEMBRE _2017'!$B$155:$B$166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'Narino-DICIEMBRE _2017'!$E$155:$E$166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_2017'!$F$299:$F$304</c:f>
              <c:numCache>
                <c:formatCode>General</c:formatCode>
                <c:ptCount val="6"/>
                <c:pt idx="0">
                  <c:v>34373</c:v>
                </c:pt>
                <c:pt idx="1">
                  <c:v>2714</c:v>
                </c:pt>
                <c:pt idx="2">
                  <c:v>7</c:v>
                </c:pt>
                <c:pt idx="3">
                  <c:v>0</c:v>
                </c:pt>
                <c:pt idx="4">
                  <c:v>2145</c:v>
                </c:pt>
                <c:pt idx="5">
                  <c:v>5346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'Narino-DICIEMBRE _2017'!$B$229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_2017'!$F$229</c:f>
              <c:numCache>
                <c:formatCode>General</c:formatCode>
                <c:ptCount val="1"/>
                <c:pt idx="0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'Narino-DICIEMBRE _2017'!$B$230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_2017'!$F$230</c:f>
              <c:numCache>
                <c:formatCode>General</c:formatCode>
                <c:ptCount val="1"/>
                <c:pt idx="0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'Narino-DICIEMBRE _2017'!$B$231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_2017'!$F$231</c:f>
              <c:numCache>
                <c:formatCode>General</c:formatCode>
                <c:ptCount val="1"/>
                <c:pt idx="0">
                  <c:v>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'Narino-DICIEMBRE _2017'!$B$232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_2017'!$F$232</c:f>
              <c:numCache>
                <c:formatCode>General</c:formatCode>
                <c:ptCount val="1"/>
                <c:pt idx="0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'Narino-DICIEMBRE _2017'!$B$233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_2017'!$F$233</c:f>
              <c:numCache>
                <c:formatCode>General</c:formatCode>
                <c:ptCount val="1"/>
                <c:pt idx="0">
                  <c:v>1224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'Narino-DICIEMBRE _2017'!$B$234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'Narino-DICIEMBRE _2017'!$F$234</c:f>
              <c:numCache>
                <c:formatCode>General</c:formatCode>
                <c:ptCount val="1"/>
                <c:pt idx="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'Narino-DICIEMBRE _2017'!$B$235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_2017'!$F$235</c:f>
              <c:numCache>
                <c:formatCode>General</c:formatCode>
                <c:ptCount val="1"/>
                <c:pt idx="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'Narino-DICIEMBRE _2017'!$B$236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_2017'!$F$236</c:f>
              <c:numCache>
                <c:formatCode>General</c:formatCode>
                <c:ptCount val="1"/>
                <c:pt idx="0">
                  <c:v>7402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'Narino-DICIEMBRE _2017'!$B$237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_2017'!$F$237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'Narino-DICIEMBRE _2017'!$B$238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_2017'!$F$238</c:f>
              <c:numCache>
                <c:formatCode>General</c:formatCode>
                <c:ptCount val="1"/>
                <c:pt idx="0">
                  <c:v>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'Narino-DICIEMBRE _2017'!$B$239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_2017'!$F$239</c:f>
              <c:numCache>
                <c:formatCode>General</c:formatCode>
                <c:ptCount val="1"/>
                <c:pt idx="0">
                  <c:v>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'Narino-DICIEMBRE _2017'!$B$240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_2017'!$F$240</c:f>
              <c:numCache>
                <c:formatCode>General</c:formatCode>
                <c:ptCount val="1"/>
                <c:pt idx="0">
                  <c:v>645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'Narino-DICIEMBRE _2017'!$B$241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_2017'!$F$241</c:f>
              <c:numCache>
                <c:formatCode>General</c:formatCode>
                <c:ptCount val="1"/>
                <c:pt idx="0">
                  <c:v>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'Narino-DICIEMBRE _2017'!$B$242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_2017'!$F$242</c:f>
              <c:numCache>
                <c:formatCode>General</c:formatCode>
                <c:ptCount val="1"/>
                <c:pt idx="0">
                  <c:v>1783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'Narino-DICIEMBRE _2017'!$B$243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_2017'!$F$243</c:f>
              <c:numCache>
                <c:formatCode>General</c:formatCode>
                <c:ptCount val="1"/>
                <c:pt idx="0">
                  <c:v>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'Narino-DICIEMBRE _2017'!$B$244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_2017'!$F$244</c:f>
              <c:numCache>
                <c:formatCode>General</c:formatCode>
                <c:ptCount val="1"/>
                <c:pt idx="0">
                  <c:v>828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'Narino-DICIEMBRE _2017'!$B$245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_2017'!$F$245</c:f>
              <c:numCache>
                <c:formatCode>General</c:formatCode>
                <c:ptCount val="1"/>
                <c:pt idx="0">
                  <c:v>4793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'Narino-DICIEMBRE _2017'!$B$246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_2017'!$F$246</c:f>
              <c:numCache>
                <c:formatCode>General</c:formatCode>
                <c:ptCount val="1"/>
                <c:pt idx="0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'Narino-DICIEMBRE _2017'!$B$247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_2017'!$F$247</c:f>
              <c:numCache>
                <c:formatCode>General</c:formatCode>
                <c:ptCount val="1"/>
                <c:pt idx="0">
                  <c:v>16861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'Narino-DICIEMBRE _2017'!$B$248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_2017'!$F$248</c:f>
              <c:numCache>
                <c:formatCode>General</c:formatCode>
                <c:ptCount val="1"/>
                <c:pt idx="0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'Narino-DICIEMBRE _2017'!$B$249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'Narino-DICIEMBRE _2017'!$F$249</c:f>
              <c:numCache>
                <c:formatCode>General</c:formatCode>
                <c:ptCount val="1"/>
                <c:pt idx="0">
                  <c:v>1145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46"/>
          <c:h val="0.24827833730086035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_2017'!$F$187:$F$192</c:f>
              <c:numCache>
                <c:formatCode>General</c:formatCode>
                <c:ptCount val="6"/>
                <c:pt idx="0">
                  <c:v>124</c:v>
                </c:pt>
                <c:pt idx="1">
                  <c:v>2</c:v>
                </c:pt>
                <c:pt idx="2">
                  <c:v>144</c:v>
                </c:pt>
                <c:pt idx="3">
                  <c:v>268</c:v>
                </c:pt>
                <c:pt idx="4">
                  <c:v>63</c:v>
                </c:pt>
                <c:pt idx="5">
                  <c:v>43984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'Narino-DICIEMBRE _2017'!$B$187:$B$192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'Narino-DICIEMBRE _2017'!$G$187:$G$192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'Narino-DICIEMBRE _2017'!$B$299:$B$304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'Narino-DICIEMBRE _2017'!$F$299:$F$304</c:f>
              <c:numCache>
                <c:formatCode>General</c:formatCode>
                <c:ptCount val="6"/>
                <c:pt idx="0">
                  <c:v>34373</c:v>
                </c:pt>
                <c:pt idx="1">
                  <c:v>2714</c:v>
                </c:pt>
                <c:pt idx="2">
                  <c:v>7</c:v>
                </c:pt>
                <c:pt idx="3">
                  <c:v>0</c:v>
                </c:pt>
                <c:pt idx="4">
                  <c:v>2145</c:v>
                </c:pt>
                <c:pt idx="5">
                  <c:v>5346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5"/>
  <sheetViews>
    <sheetView showGridLines="0" tabSelected="1" topLeftCell="A86" zoomScaleNormal="100" workbookViewId="0">
      <selection activeCell="AF228" sqref="AF228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16" t="s">
        <v>2</v>
      </c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8"/>
      <c r="V16" s="267" t="s">
        <v>56</v>
      </c>
      <c r="W16" s="268"/>
      <c r="X16" s="268"/>
      <c r="Y16" s="268"/>
      <c r="Z16" s="268"/>
      <c r="AA16" s="268"/>
      <c r="AB16" s="268"/>
      <c r="AC16" s="269"/>
    </row>
    <row r="17" spans="2:29" x14ac:dyDescent="0.2">
      <c r="B17" s="221" t="s">
        <v>86</v>
      </c>
      <c r="C17" s="222"/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  <c r="U17" s="223"/>
      <c r="V17" s="274" t="s">
        <v>165</v>
      </c>
      <c r="W17" s="222"/>
      <c r="X17" s="222"/>
      <c r="Y17" s="222"/>
      <c r="Z17" s="222"/>
      <c r="AA17" s="222"/>
      <c r="AB17" s="222"/>
      <c r="AC17" s="275"/>
    </row>
    <row r="18" spans="2:29" x14ac:dyDescent="0.2">
      <c r="B18" s="219" t="s">
        <v>4</v>
      </c>
      <c r="C18" s="220"/>
      <c r="D18" s="220"/>
      <c r="E18" s="220"/>
      <c r="F18" s="340"/>
      <c r="G18" s="220" t="s">
        <v>4</v>
      </c>
      <c r="H18" s="220"/>
      <c r="I18" s="220"/>
      <c r="J18" s="220"/>
      <c r="K18" s="220"/>
      <c r="L18" s="220"/>
      <c r="M18" s="336" t="s">
        <v>3</v>
      </c>
      <c r="N18" s="220"/>
      <c r="O18" s="220"/>
      <c r="P18" s="220"/>
      <c r="Q18" s="220"/>
      <c r="R18" s="340"/>
      <c r="S18" s="220" t="s">
        <v>55</v>
      </c>
      <c r="T18" s="220"/>
      <c r="U18" s="220"/>
      <c r="V18" s="220"/>
      <c r="W18" s="220"/>
      <c r="X18" s="220"/>
      <c r="Y18" s="220"/>
      <c r="Z18" s="220"/>
      <c r="AA18" s="220"/>
      <c r="AB18" s="220"/>
      <c r="AC18" s="270"/>
    </row>
    <row r="19" spans="2:29" x14ac:dyDescent="0.2">
      <c r="B19" s="408" t="s">
        <v>89</v>
      </c>
      <c r="C19" s="409"/>
      <c r="D19" s="409"/>
      <c r="E19" s="409"/>
      <c r="F19" s="410"/>
      <c r="G19" s="423" t="s">
        <v>89</v>
      </c>
      <c r="H19" s="409"/>
      <c r="I19" s="409"/>
      <c r="J19" s="409"/>
      <c r="K19" s="409"/>
      <c r="L19" s="410"/>
      <c r="M19" s="344" t="s">
        <v>88</v>
      </c>
      <c r="N19" s="345"/>
      <c r="O19" s="345"/>
      <c r="P19" s="345"/>
      <c r="Q19" s="345"/>
      <c r="R19" s="346"/>
      <c r="S19" s="271" t="s">
        <v>87</v>
      </c>
      <c r="T19" s="272"/>
      <c r="U19" s="272"/>
      <c r="V19" s="272"/>
      <c r="W19" s="272"/>
      <c r="X19" s="272"/>
      <c r="Y19" s="272"/>
      <c r="Z19" s="272"/>
      <c r="AA19" s="272"/>
      <c r="AB19" s="272"/>
      <c r="AC19" s="273"/>
    </row>
    <row r="20" spans="2:29" x14ac:dyDescent="0.2">
      <c r="B20" s="219" t="s">
        <v>5</v>
      </c>
      <c r="C20" s="220"/>
      <c r="D20" s="220"/>
      <c r="E20" s="220"/>
      <c r="F20" s="9"/>
      <c r="G20" s="9"/>
      <c r="H20" s="9"/>
      <c r="I20" s="9"/>
      <c r="J20" s="9"/>
      <c r="K20" s="9"/>
      <c r="L20" s="10"/>
      <c r="M20" s="356" t="s">
        <v>6</v>
      </c>
      <c r="N20" s="357"/>
      <c r="O20" s="357"/>
      <c r="P20" s="357"/>
      <c r="Q20" s="357"/>
      <c r="R20" s="357"/>
      <c r="S20" s="220"/>
      <c r="T20" s="220"/>
      <c r="U20" s="220"/>
      <c r="V20" s="336" t="s">
        <v>28</v>
      </c>
      <c r="W20" s="220"/>
      <c r="X20" s="220"/>
      <c r="Y20" s="220"/>
      <c r="Z20" s="220"/>
      <c r="AA20" s="220"/>
      <c r="AB20" s="220"/>
      <c r="AC20" s="270"/>
    </row>
    <row r="21" spans="2:29" x14ac:dyDescent="0.2">
      <c r="B21" s="428" t="s">
        <v>140</v>
      </c>
      <c r="C21" s="429"/>
      <c r="D21" s="429"/>
      <c r="E21" s="429"/>
      <c r="F21" s="429"/>
      <c r="G21" s="429"/>
      <c r="H21" s="429"/>
      <c r="I21" s="429"/>
      <c r="J21" s="429"/>
      <c r="K21" s="429"/>
      <c r="L21" s="430"/>
      <c r="M21" s="366" t="s">
        <v>141</v>
      </c>
      <c r="N21" s="367"/>
      <c r="O21" s="367"/>
      <c r="P21" s="367"/>
      <c r="Q21" s="367"/>
      <c r="R21" s="367"/>
      <c r="S21" s="367"/>
      <c r="T21" s="367"/>
      <c r="U21" s="367"/>
      <c r="V21" s="363" t="s">
        <v>142</v>
      </c>
      <c r="W21" s="364"/>
      <c r="X21" s="364"/>
      <c r="Y21" s="364"/>
      <c r="Z21" s="364"/>
      <c r="AA21" s="364"/>
      <c r="AB21" s="364"/>
      <c r="AC21" s="365"/>
    </row>
    <row r="22" spans="2:29" x14ac:dyDescent="0.2">
      <c r="B22" s="219" t="s">
        <v>20</v>
      </c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336" t="s">
        <v>6</v>
      </c>
      <c r="N22" s="220"/>
      <c r="O22" s="220"/>
      <c r="P22" s="220"/>
      <c r="Q22" s="220"/>
      <c r="R22" s="220"/>
      <c r="S22" s="220"/>
      <c r="T22" s="220"/>
      <c r="U22" s="220"/>
      <c r="V22" s="315" t="s">
        <v>28</v>
      </c>
      <c r="W22" s="316"/>
      <c r="X22" s="316"/>
      <c r="Y22" s="316"/>
      <c r="Z22" s="316"/>
      <c r="AA22" s="316"/>
      <c r="AB22" s="316"/>
      <c r="AC22" s="317"/>
    </row>
    <row r="23" spans="2:29" ht="13.5" thickBot="1" x14ac:dyDescent="0.25">
      <c r="B23" s="408" t="s">
        <v>90</v>
      </c>
      <c r="C23" s="409"/>
      <c r="D23" s="409"/>
      <c r="E23" s="409"/>
      <c r="F23" s="409"/>
      <c r="G23" s="409"/>
      <c r="H23" s="409"/>
      <c r="I23" s="409"/>
      <c r="J23" s="409"/>
      <c r="K23" s="409"/>
      <c r="L23" s="410"/>
      <c r="M23" s="304" t="s">
        <v>91</v>
      </c>
      <c r="N23" s="305"/>
      <c r="O23" s="305"/>
      <c r="P23" s="305"/>
      <c r="Q23" s="305"/>
      <c r="R23" s="305"/>
      <c r="S23" s="305"/>
      <c r="T23" s="305"/>
      <c r="U23" s="305"/>
      <c r="V23" s="318" t="s">
        <v>92</v>
      </c>
      <c r="W23" s="319"/>
      <c r="X23" s="319"/>
      <c r="Y23" s="319"/>
      <c r="Z23" s="319"/>
      <c r="AA23" s="319"/>
      <c r="AB23" s="319"/>
      <c r="AC23" s="320"/>
    </row>
    <row r="24" spans="2:29" x14ac:dyDescent="0.2">
      <c r="B24" s="219" t="s">
        <v>27</v>
      </c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358" t="s">
        <v>6</v>
      </c>
      <c r="N24" s="268"/>
      <c r="O24" s="268"/>
      <c r="P24" s="268"/>
      <c r="Q24" s="268"/>
      <c r="R24" s="268"/>
      <c r="S24" s="268"/>
      <c r="T24" s="268"/>
      <c r="U24" s="269"/>
      <c r="V24" s="316" t="s">
        <v>28</v>
      </c>
      <c r="W24" s="316"/>
      <c r="X24" s="316"/>
      <c r="Y24" s="316"/>
      <c r="Z24" s="316"/>
      <c r="AA24" s="316"/>
      <c r="AB24" s="316"/>
      <c r="AC24" s="317"/>
    </row>
    <row r="25" spans="2:29" ht="13.5" thickBot="1" x14ac:dyDescent="0.25">
      <c r="B25" s="426" t="s">
        <v>93</v>
      </c>
      <c r="C25" s="427"/>
      <c r="D25" s="427"/>
      <c r="E25" s="427"/>
      <c r="F25" s="427"/>
      <c r="G25" s="427"/>
      <c r="H25" s="427"/>
      <c r="I25" s="427"/>
      <c r="J25" s="427"/>
      <c r="K25" s="427"/>
      <c r="L25" s="427"/>
      <c r="M25" s="306" t="s">
        <v>96</v>
      </c>
      <c r="N25" s="307"/>
      <c r="O25" s="307"/>
      <c r="P25" s="307"/>
      <c r="Q25" s="307"/>
      <c r="R25" s="307"/>
      <c r="S25" s="307"/>
      <c r="T25" s="307"/>
      <c r="U25" s="308"/>
      <c r="V25" s="359" t="s">
        <v>95</v>
      </c>
      <c r="W25" s="359"/>
      <c r="X25" s="359"/>
      <c r="Y25" s="359"/>
      <c r="Z25" s="359"/>
      <c r="AA25" s="359"/>
      <c r="AB25" s="359"/>
      <c r="AC25" s="36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7" t="s">
        <v>7</v>
      </c>
      <c r="C32" s="348"/>
      <c r="D32" s="348"/>
      <c r="E32" s="348"/>
      <c r="F32" s="34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49" t="s">
        <v>42</v>
      </c>
      <c r="C33" s="350"/>
      <c r="D33" s="350"/>
      <c r="E33" s="351"/>
      <c r="F33" s="337" t="s">
        <v>14</v>
      </c>
      <c r="G33" s="338"/>
      <c r="H33" s="339"/>
      <c r="I33" s="337" t="s">
        <v>15</v>
      </c>
      <c r="J33" s="338"/>
      <c r="K33" s="339"/>
      <c r="L33" s="337" t="s">
        <v>16</v>
      </c>
      <c r="M33" s="338"/>
      <c r="N33" s="339"/>
      <c r="O33" s="337" t="s">
        <v>17</v>
      </c>
      <c r="P33" s="338"/>
      <c r="Q33" s="339"/>
      <c r="R33" s="337" t="s">
        <v>18</v>
      </c>
      <c r="S33" s="338"/>
      <c r="T33" s="339"/>
      <c r="U33" s="337" t="s">
        <v>19</v>
      </c>
      <c r="V33" s="338"/>
      <c r="W33" s="339"/>
      <c r="X33" s="297"/>
      <c r="Y33" s="297"/>
      <c r="Z33" s="297"/>
      <c r="AA33" s="15"/>
      <c r="AB33" s="15"/>
      <c r="AC33" s="17"/>
    </row>
    <row r="34" spans="2:29" ht="13.5" thickBot="1" x14ac:dyDescent="0.25">
      <c r="B34" s="352"/>
      <c r="C34" s="353"/>
      <c r="D34" s="353"/>
      <c r="E34" s="354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2" t="s">
        <v>33</v>
      </c>
      <c r="C35" s="413"/>
      <c r="D35" s="413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0" t="s">
        <v>34</v>
      </c>
      <c r="C36" s="401"/>
      <c r="D36" s="401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1" t="s">
        <v>35</v>
      </c>
      <c r="C37" s="362"/>
      <c r="D37" s="362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1">
        <f>H35+H36+H37</f>
        <v>136</v>
      </c>
      <c r="G38" s="342"/>
      <c r="H38" s="343"/>
      <c r="I38" s="341">
        <f>K35+K36+K37</f>
        <v>136</v>
      </c>
      <c r="J38" s="342"/>
      <c r="K38" s="343"/>
      <c r="L38" s="333">
        <f>N35+N36+N37</f>
        <v>136</v>
      </c>
      <c r="M38" s="334"/>
      <c r="N38" s="335"/>
      <c r="O38" s="333">
        <f>Q35+Q36+Q37</f>
        <v>136</v>
      </c>
      <c r="P38" s="334"/>
      <c r="Q38" s="335"/>
      <c r="R38" s="333">
        <f>T35+T36+T37</f>
        <v>136</v>
      </c>
      <c r="S38" s="334"/>
      <c r="T38" s="335"/>
      <c r="U38" s="333">
        <f>W35+W36+W37</f>
        <v>136</v>
      </c>
      <c r="V38" s="334"/>
      <c r="W38" s="335"/>
      <c r="X38" s="355"/>
      <c r="Y38" s="355"/>
      <c r="Z38" s="355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7"/>
      <c r="G40" s="297"/>
      <c r="H40" s="297"/>
      <c r="I40" s="297"/>
      <c r="J40" s="297"/>
      <c r="K40" s="297"/>
      <c r="L40" s="297"/>
      <c r="M40" s="297"/>
      <c r="N40" s="297"/>
      <c r="O40" s="86"/>
      <c r="P40" s="86"/>
      <c r="Q40" s="86"/>
      <c r="R40" s="86"/>
      <c r="S40" s="86"/>
      <c r="T40" s="86"/>
      <c r="U40" s="297"/>
      <c r="V40" s="297"/>
      <c r="W40" s="297"/>
      <c r="X40" s="297"/>
      <c r="Y40" s="297"/>
      <c r="Z40" s="297"/>
      <c r="AA40" s="30"/>
      <c r="AB40" s="30"/>
      <c r="AC40" s="80"/>
    </row>
    <row r="41" spans="2:29" ht="13.5" customHeight="1" thickBot="1" x14ac:dyDescent="0.25">
      <c r="B41" s="349" t="s">
        <v>42</v>
      </c>
      <c r="C41" s="350"/>
      <c r="D41" s="350"/>
      <c r="E41" s="351"/>
      <c r="F41" s="337" t="s">
        <v>21</v>
      </c>
      <c r="G41" s="338"/>
      <c r="H41" s="339"/>
      <c r="I41" s="337" t="s">
        <v>22</v>
      </c>
      <c r="J41" s="338"/>
      <c r="K41" s="339"/>
      <c r="L41" s="337" t="s">
        <v>38</v>
      </c>
      <c r="M41" s="338"/>
      <c r="N41" s="339"/>
      <c r="O41" s="337" t="s">
        <v>24</v>
      </c>
      <c r="P41" s="338"/>
      <c r="Q41" s="339"/>
      <c r="R41" s="337" t="s">
        <v>39</v>
      </c>
      <c r="S41" s="338"/>
      <c r="T41" s="339"/>
      <c r="U41" s="337" t="s">
        <v>40</v>
      </c>
      <c r="V41" s="338"/>
      <c r="W41" s="339"/>
      <c r="X41" s="297"/>
      <c r="Y41" s="297"/>
      <c r="Z41" s="297"/>
      <c r="AA41" s="15"/>
      <c r="AB41" s="15"/>
      <c r="AC41" s="17"/>
    </row>
    <row r="42" spans="2:29" ht="13.5" thickBot="1" x14ac:dyDescent="0.25">
      <c r="B42" s="352"/>
      <c r="C42" s="353"/>
      <c r="D42" s="353"/>
      <c r="E42" s="354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2" t="s">
        <v>33</v>
      </c>
      <c r="C43" s="413"/>
      <c r="D43" s="413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>
        <v>1</v>
      </c>
      <c r="S43" s="24"/>
      <c r="T43" s="64">
        <f>S43+R43</f>
        <v>1</v>
      </c>
      <c r="U43" s="23">
        <v>1</v>
      </c>
      <c r="V43" s="24"/>
      <c r="W43" s="64">
        <f>V43+U43</f>
        <v>1</v>
      </c>
      <c r="X43" s="59"/>
      <c r="Y43" s="59"/>
      <c r="Z43" s="67"/>
      <c r="AA43" s="15"/>
      <c r="AB43" s="15"/>
      <c r="AC43" s="17"/>
    </row>
    <row r="44" spans="2:29" x14ac:dyDescent="0.2">
      <c r="B44" s="400" t="s">
        <v>34</v>
      </c>
      <c r="C44" s="401"/>
      <c r="D44" s="401"/>
      <c r="E44" s="62"/>
      <c r="F44" s="25">
        <v>4</v>
      </c>
      <c r="G44" s="26"/>
      <c r="H44" s="65">
        <f>F44+G44</f>
        <v>4</v>
      </c>
      <c r="I44" s="25">
        <v>4</v>
      </c>
      <c r="J44" s="26"/>
      <c r="K44" s="65">
        <f>I44+J44</f>
        <v>4</v>
      </c>
      <c r="L44" s="25">
        <v>4</v>
      </c>
      <c r="M44" s="26"/>
      <c r="N44" s="65">
        <f>L44+M44</f>
        <v>4</v>
      </c>
      <c r="O44" s="25">
        <v>4</v>
      </c>
      <c r="P44" s="26"/>
      <c r="Q44" s="64">
        <f>P44+O44</f>
        <v>4</v>
      </c>
      <c r="R44" s="25">
        <v>4</v>
      </c>
      <c r="S44" s="26"/>
      <c r="T44" s="64">
        <f>S44+R44</f>
        <v>4</v>
      </c>
      <c r="U44" s="25">
        <v>4</v>
      </c>
      <c r="V44" s="26"/>
      <c r="W44" s="64">
        <f>V44+U44</f>
        <v>4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1" t="s">
        <v>35</v>
      </c>
      <c r="C45" s="362"/>
      <c r="D45" s="362"/>
      <c r="E45" s="63"/>
      <c r="F45" s="27">
        <v>131</v>
      </c>
      <c r="G45" s="28"/>
      <c r="H45" s="66">
        <f>F45+G45</f>
        <v>131</v>
      </c>
      <c r="I45" s="27">
        <v>131</v>
      </c>
      <c r="J45" s="28"/>
      <c r="K45" s="66">
        <f>I45+J45</f>
        <v>131</v>
      </c>
      <c r="L45" s="27">
        <v>131</v>
      </c>
      <c r="M45" s="28"/>
      <c r="N45" s="66">
        <f>L45+M45</f>
        <v>131</v>
      </c>
      <c r="O45" s="27">
        <v>131</v>
      </c>
      <c r="P45" s="28"/>
      <c r="Q45" s="64">
        <f>P45+O45</f>
        <v>131</v>
      </c>
      <c r="R45" s="27">
        <v>131</v>
      </c>
      <c r="S45" s="28"/>
      <c r="T45" s="64">
        <f>S45+R45</f>
        <v>131</v>
      </c>
      <c r="U45" s="27">
        <v>131</v>
      </c>
      <c r="V45" s="28"/>
      <c r="W45" s="64">
        <f>V45+U45</f>
        <v>131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1">
        <f>H43+H44+H45</f>
        <v>136</v>
      </c>
      <c r="G46" s="342"/>
      <c r="H46" s="343"/>
      <c r="I46" s="341">
        <f>K43+K44+K45</f>
        <v>136</v>
      </c>
      <c r="J46" s="342"/>
      <c r="K46" s="343"/>
      <c r="L46" s="333">
        <f>N43+N44+N45</f>
        <v>136</v>
      </c>
      <c r="M46" s="334"/>
      <c r="N46" s="335"/>
      <c r="O46" s="333">
        <f>Q43+Q44+Q45</f>
        <v>136</v>
      </c>
      <c r="P46" s="334"/>
      <c r="Q46" s="335"/>
      <c r="R46" s="333">
        <f>T43+T44+T45</f>
        <v>136</v>
      </c>
      <c r="S46" s="334"/>
      <c r="T46" s="335"/>
      <c r="U46" s="333">
        <f>W43+W44+W45</f>
        <v>136</v>
      </c>
      <c r="V46" s="334"/>
      <c r="W46" s="335"/>
      <c r="X46" s="355"/>
      <c r="Y46" s="355"/>
      <c r="Z46" s="355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8" t="s">
        <v>29</v>
      </c>
      <c r="C48" s="300"/>
      <c r="D48" s="309" t="s">
        <v>8</v>
      </c>
      <c r="E48" s="299"/>
      <c r="F48" s="299"/>
      <c r="G48" s="310"/>
      <c r="H48" s="414" t="s">
        <v>9</v>
      </c>
      <c r="I48" s="415"/>
      <c r="J48" s="309" t="s">
        <v>11</v>
      </c>
      <c r="K48" s="299"/>
      <c r="L48" s="299"/>
      <c r="M48" s="299"/>
      <c r="N48" s="299"/>
      <c r="O48" s="299"/>
      <c r="P48" s="299"/>
      <c r="Q48" s="310"/>
      <c r="R48" s="313" t="s">
        <v>12</v>
      </c>
      <c r="S48" s="314"/>
      <c r="T48" s="298" t="s">
        <v>13</v>
      </c>
      <c r="U48" s="299"/>
      <c r="V48" s="299"/>
      <c r="W48" s="299"/>
      <c r="X48" s="300"/>
      <c r="Y48" s="298" t="s">
        <v>6</v>
      </c>
      <c r="Z48" s="299"/>
      <c r="AA48" s="299"/>
      <c r="AB48" s="299"/>
      <c r="AC48" s="300"/>
    </row>
    <row r="49" spans="2:29" ht="13.5" thickBot="1" x14ac:dyDescent="0.25">
      <c r="B49" s="301"/>
      <c r="C49" s="303"/>
      <c r="D49" s="311"/>
      <c r="E49" s="302"/>
      <c r="F49" s="302"/>
      <c r="G49" s="312"/>
      <c r="H49" s="100" t="s">
        <v>32</v>
      </c>
      <c r="I49" s="101" t="s">
        <v>10</v>
      </c>
      <c r="J49" s="311"/>
      <c r="K49" s="302"/>
      <c r="L49" s="302"/>
      <c r="M49" s="302"/>
      <c r="N49" s="302"/>
      <c r="O49" s="302"/>
      <c r="P49" s="302"/>
      <c r="Q49" s="312"/>
      <c r="R49" s="101" t="s">
        <v>1</v>
      </c>
      <c r="S49" s="101" t="s">
        <v>0</v>
      </c>
      <c r="T49" s="301"/>
      <c r="U49" s="302"/>
      <c r="V49" s="302"/>
      <c r="W49" s="302"/>
      <c r="X49" s="303"/>
      <c r="Y49" s="301"/>
      <c r="Z49" s="302"/>
      <c r="AA49" s="302"/>
      <c r="AB49" s="302"/>
      <c r="AC49" s="303"/>
    </row>
    <row r="50" spans="2:29" x14ac:dyDescent="0.2">
      <c r="B50" s="421" t="s">
        <v>43</v>
      </c>
      <c r="C50" s="422"/>
      <c r="D50" s="416" t="s">
        <v>97</v>
      </c>
      <c r="E50" s="417"/>
      <c r="F50" s="417"/>
      <c r="G50" s="418"/>
      <c r="H50" s="87" t="s">
        <v>98</v>
      </c>
      <c r="I50" s="33"/>
      <c r="J50" s="327" t="s">
        <v>99</v>
      </c>
      <c r="K50" s="328"/>
      <c r="L50" s="328"/>
      <c r="M50" s="328"/>
      <c r="N50" s="328"/>
      <c r="O50" s="328"/>
      <c r="P50" s="328"/>
      <c r="Q50" s="329"/>
      <c r="R50" s="32"/>
      <c r="S50" s="34"/>
      <c r="T50" s="330" t="s">
        <v>100</v>
      </c>
      <c r="U50" s="331"/>
      <c r="V50" s="331"/>
      <c r="W50" s="331"/>
      <c r="X50" s="332"/>
      <c r="Y50" s="325" t="s">
        <v>94</v>
      </c>
      <c r="Z50" s="325"/>
      <c r="AA50" s="325"/>
      <c r="AB50" s="325"/>
      <c r="AC50" s="326"/>
    </row>
    <row r="51" spans="2:29" x14ac:dyDescent="0.2">
      <c r="B51" s="375" t="s">
        <v>30</v>
      </c>
      <c r="C51" s="376"/>
      <c r="D51" s="377" t="s">
        <v>97</v>
      </c>
      <c r="E51" s="378"/>
      <c r="F51" s="378"/>
      <c r="G51" s="379"/>
      <c r="H51" s="88" t="s">
        <v>98</v>
      </c>
      <c r="I51" s="35"/>
      <c r="J51" s="402" t="s">
        <v>99</v>
      </c>
      <c r="K51" s="403"/>
      <c r="L51" s="403"/>
      <c r="M51" s="403"/>
      <c r="N51" s="403"/>
      <c r="O51" s="403"/>
      <c r="P51" s="403"/>
      <c r="Q51" s="404"/>
      <c r="R51" s="82"/>
      <c r="S51" s="74"/>
      <c r="T51" s="321" t="s">
        <v>100</v>
      </c>
      <c r="U51" s="322"/>
      <c r="V51" s="322"/>
      <c r="W51" s="322"/>
      <c r="X51" s="323"/>
      <c r="Y51" s="277" t="s">
        <v>94</v>
      </c>
      <c r="Z51" s="277"/>
      <c r="AA51" s="277"/>
      <c r="AB51" s="277"/>
      <c r="AC51" s="278"/>
    </row>
    <row r="52" spans="2:29" x14ac:dyDescent="0.2">
      <c r="B52" s="370" t="s">
        <v>31</v>
      </c>
      <c r="C52" s="371"/>
      <c r="D52" s="372" t="s">
        <v>101</v>
      </c>
      <c r="E52" s="373"/>
      <c r="F52" s="373"/>
      <c r="G52" s="374"/>
      <c r="H52" s="89" t="s">
        <v>98</v>
      </c>
      <c r="I52" s="37"/>
      <c r="J52" s="288" t="s">
        <v>143</v>
      </c>
      <c r="K52" s="289"/>
      <c r="L52" s="289"/>
      <c r="M52" s="289"/>
      <c r="N52" s="289"/>
      <c r="O52" s="289"/>
      <c r="P52" s="289"/>
      <c r="Q52" s="290"/>
      <c r="R52" s="36"/>
      <c r="S52" s="38"/>
      <c r="T52" s="279" t="s">
        <v>148</v>
      </c>
      <c r="U52" s="280"/>
      <c r="V52" s="280"/>
      <c r="W52" s="280"/>
      <c r="X52" s="281"/>
      <c r="Y52" s="324" t="s">
        <v>146</v>
      </c>
      <c r="Z52" s="325"/>
      <c r="AA52" s="325"/>
      <c r="AB52" s="325"/>
      <c r="AC52" s="326"/>
    </row>
    <row r="53" spans="2:29" x14ac:dyDescent="0.2">
      <c r="B53" s="375" t="s">
        <v>31</v>
      </c>
      <c r="C53" s="376"/>
      <c r="D53" s="377" t="s">
        <v>101</v>
      </c>
      <c r="E53" s="378"/>
      <c r="F53" s="378"/>
      <c r="G53" s="379"/>
      <c r="H53" s="88"/>
      <c r="I53" s="35" t="s">
        <v>98</v>
      </c>
      <c r="J53" s="380" t="s">
        <v>102</v>
      </c>
      <c r="K53" s="381"/>
      <c r="L53" s="381"/>
      <c r="M53" s="381"/>
      <c r="N53" s="381"/>
      <c r="O53" s="381"/>
      <c r="P53" s="381"/>
      <c r="Q53" s="382"/>
      <c r="R53" s="82"/>
      <c r="S53" s="74"/>
      <c r="T53" s="321" t="s">
        <v>149</v>
      </c>
      <c r="U53" s="322"/>
      <c r="V53" s="322"/>
      <c r="W53" s="322"/>
      <c r="X53" s="323"/>
      <c r="Y53" s="276" t="s">
        <v>147</v>
      </c>
      <c r="Z53" s="277"/>
      <c r="AA53" s="277"/>
      <c r="AB53" s="277"/>
      <c r="AC53" s="278"/>
    </row>
    <row r="54" spans="2:29" x14ac:dyDescent="0.2">
      <c r="B54" s="424" t="s">
        <v>31</v>
      </c>
      <c r="C54" s="371"/>
      <c r="D54" s="377" t="s">
        <v>101</v>
      </c>
      <c r="E54" s="378"/>
      <c r="F54" s="378"/>
      <c r="G54" s="379"/>
      <c r="H54" s="89" t="s">
        <v>98</v>
      </c>
      <c r="I54" s="37"/>
      <c r="J54" s="294" t="s">
        <v>144</v>
      </c>
      <c r="K54" s="295"/>
      <c r="L54" s="295"/>
      <c r="M54" s="295"/>
      <c r="N54" s="295"/>
      <c r="O54" s="295"/>
      <c r="P54" s="295"/>
      <c r="Q54" s="296"/>
      <c r="R54" s="39"/>
      <c r="S54" s="40"/>
      <c r="T54" s="285" t="s">
        <v>150</v>
      </c>
      <c r="U54" s="286"/>
      <c r="V54" s="286"/>
      <c r="W54" s="286"/>
      <c r="X54" s="287"/>
      <c r="Y54" s="291" t="s">
        <v>145</v>
      </c>
      <c r="Z54" s="292"/>
      <c r="AA54" s="292"/>
      <c r="AB54" s="292"/>
      <c r="AC54" s="293"/>
    </row>
    <row r="55" spans="2:29" x14ac:dyDescent="0.2">
      <c r="B55" s="375" t="s">
        <v>31</v>
      </c>
      <c r="C55" s="376"/>
      <c r="D55" s="425" t="s">
        <v>101</v>
      </c>
      <c r="E55" s="322"/>
      <c r="F55" s="322"/>
      <c r="G55" s="323"/>
      <c r="H55" s="88" t="s">
        <v>98</v>
      </c>
      <c r="I55" s="35"/>
      <c r="J55" s="380" t="s">
        <v>160</v>
      </c>
      <c r="K55" s="381"/>
      <c r="L55" s="381"/>
      <c r="M55" s="381"/>
      <c r="N55" s="381"/>
      <c r="O55" s="381"/>
      <c r="P55" s="381"/>
      <c r="Q55" s="382"/>
      <c r="R55" s="41"/>
      <c r="S55" s="42"/>
      <c r="T55" s="285" t="s">
        <v>161</v>
      </c>
      <c r="U55" s="286"/>
      <c r="V55" s="286"/>
      <c r="W55" s="286"/>
      <c r="X55" s="287"/>
      <c r="Y55" s="383" t="s">
        <v>162</v>
      </c>
      <c r="Z55" s="384"/>
      <c r="AA55" s="384"/>
      <c r="AB55" s="384"/>
      <c r="AC55" s="385"/>
    </row>
    <row r="56" spans="2:29" ht="13.5" thickBot="1" x14ac:dyDescent="0.25">
      <c r="B56" s="419"/>
      <c r="C56" s="420"/>
      <c r="D56" s="411"/>
      <c r="E56" s="283"/>
      <c r="F56" s="283"/>
      <c r="G56" s="284"/>
      <c r="H56" s="77"/>
      <c r="I56" s="71"/>
      <c r="J56" s="405"/>
      <c r="K56" s="406"/>
      <c r="L56" s="406"/>
      <c r="M56" s="406"/>
      <c r="N56" s="406"/>
      <c r="O56" s="406"/>
      <c r="P56" s="406"/>
      <c r="Q56" s="407"/>
      <c r="R56" s="72"/>
      <c r="S56" s="73"/>
      <c r="T56" s="282"/>
      <c r="U56" s="283"/>
      <c r="V56" s="283"/>
      <c r="W56" s="283"/>
      <c r="X56" s="284"/>
      <c r="Y56" s="368"/>
      <c r="Z56" s="368"/>
      <c r="AA56" s="368"/>
      <c r="AB56" s="368"/>
      <c r="AC56" s="36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4" t="s">
        <v>51</v>
      </c>
      <c r="C64" s="165"/>
      <c r="D64" s="165"/>
      <c r="E64" s="16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8" t="s">
        <v>0</v>
      </c>
      <c r="C65" s="169"/>
      <c r="D65" s="169" t="s">
        <v>57</v>
      </c>
      <c r="E65" s="38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2" t="s">
        <v>14</v>
      </c>
      <c r="C66" s="163"/>
      <c r="D66" s="160">
        <v>6</v>
      </c>
      <c r="E66" s="16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2" t="s">
        <v>15</v>
      </c>
      <c r="C67" s="163"/>
      <c r="D67" s="160">
        <v>1</v>
      </c>
      <c r="E67" s="16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2" t="s">
        <v>16</v>
      </c>
      <c r="C68" s="163"/>
      <c r="D68" s="160">
        <v>1</v>
      </c>
      <c r="E68" s="16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2" t="s">
        <v>17</v>
      </c>
      <c r="C69" s="163"/>
      <c r="D69" s="160">
        <v>3</v>
      </c>
      <c r="E69" s="16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2" t="s">
        <v>18</v>
      </c>
      <c r="C70" s="163"/>
      <c r="D70" s="160">
        <v>2</v>
      </c>
      <c r="E70" s="16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8" t="s">
        <v>19</v>
      </c>
      <c r="C71" s="159"/>
      <c r="D71" s="160">
        <v>3</v>
      </c>
      <c r="E71" s="16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8" t="s">
        <v>21</v>
      </c>
      <c r="C72" s="159"/>
      <c r="D72" s="160">
        <v>1</v>
      </c>
      <c r="E72" s="16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8" t="s">
        <v>22</v>
      </c>
      <c r="C73" s="159"/>
      <c r="D73" s="160">
        <v>1</v>
      </c>
      <c r="E73" s="16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8" t="s">
        <v>38</v>
      </c>
      <c r="C74" s="159"/>
      <c r="D74" s="160">
        <v>2</v>
      </c>
      <c r="E74" s="16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2" t="s">
        <v>24</v>
      </c>
      <c r="C75" s="163"/>
      <c r="D75" s="160">
        <v>1</v>
      </c>
      <c r="E75" s="16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8" t="s">
        <v>39</v>
      </c>
      <c r="C76" s="159"/>
      <c r="D76" s="160">
        <v>1</v>
      </c>
      <c r="E76" s="16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0" t="s">
        <v>40</v>
      </c>
      <c r="C77" s="131"/>
      <c r="D77" s="132">
        <v>1</v>
      </c>
      <c r="E77" s="13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4" t="s">
        <v>52</v>
      </c>
      <c r="C80" s="165"/>
      <c r="D80" s="165"/>
      <c r="E80" s="16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8" t="s">
        <v>0</v>
      </c>
      <c r="C81" s="169"/>
      <c r="D81" s="169" t="s">
        <v>44</v>
      </c>
      <c r="E81" s="38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62" t="s">
        <v>14</v>
      </c>
      <c r="C82" s="163"/>
      <c r="D82" s="160">
        <v>3412</v>
      </c>
      <c r="E82" s="16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62" t="s">
        <v>15</v>
      </c>
      <c r="C83" s="163"/>
      <c r="D83" s="160">
        <v>3903</v>
      </c>
      <c r="E83" s="16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62" t="s">
        <v>16</v>
      </c>
      <c r="C84" s="163"/>
      <c r="D84" s="160">
        <v>3625</v>
      </c>
      <c r="E84" s="16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62" t="s">
        <v>17</v>
      </c>
      <c r="C85" s="163"/>
      <c r="D85" s="160">
        <v>3460</v>
      </c>
      <c r="E85" s="16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62" t="s">
        <v>18</v>
      </c>
      <c r="C86" s="163"/>
      <c r="D86" s="160">
        <v>3625</v>
      </c>
      <c r="E86" s="16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8" t="s">
        <v>19</v>
      </c>
      <c r="C87" s="159"/>
      <c r="D87" s="160">
        <v>3545</v>
      </c>
      <c r="E87" s="16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8" t="s">
        <v>21</v>
      </c>
      <c r="C88" s="159"/>
      <c r="D88" s="160">
        <v>3962</v>
      </c>
      <c r="E88" s="16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8" t="s">
        <v>22</v>
      </c>
      <c r="C89" s="159"/>
      <c r="D89" s="160">
        <v>3805</v>
      </c>
      <c r="E89" s="16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8" t="s">
        <v>38</v>
      </c>
      <c r="C90" s="159"/>
      <c r="D90" s="160">
        <v>3789</v>
      </c>
      <c r="E90" s="16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62" t="s">
        <v>24</v>
      </c>
      <c r="C91" s="163"/>
      <c r="D91" s="160">
        <v>4029</v>
      </c>
      <c r="E91" s="16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8" t="s">
        <v>39</v>
      </c>
      <c r="C92" s="159"/>
      <c r="D92" s="160">
        <v>4096</v>
      </c>
      <c r="E92" s="16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0" t="s">
        <v>40</v>
      </c>
      <c r="C93" s="131"/>
      <c r="D93" s="132">
        <v>3334</v>
      </c>
      <c r="E93" s="13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92" t="s">
        <v>41</v>
      </c>
      <c r="C94" s="393"/>
      <c r="D94" s="394">
        <f>SUM(D82:D93)</f>
        <v>44585</v>
      </c>
      <c r="E94" s="39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89" t="s">
        <v>67</v>
      </c>
      <c r="C96" s="390"/>
      <c r="D96" s="391"/>
      <c r="E96" s="398">
        <f>D94/1</f>
        <v>44585</v>
      </c>
      <c r="F96" s="39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89" t="s">
        <v>66</v>
      </c>
      <c r="C97" s="390"/>
      <c r="D97" s="391"/>
      <c r="E97" s="396">
        <f>E96/30</f>
        <v>1486.1666666666667</v>
      </c>
      <c r="F97" s="39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39" t="s">
        <v>53</v>
      </c>
      <c r="C99" s="140"/>
      <c r="D99" s="140"/>
      <c r="E99" s="14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2"/>
      <c r="C100" s="143"/>
      <c r="D100" s="143"/>
      <c r="E100" s="14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8" t="s">
        <v>0</v>
      </c>
      <c r="C101" s="169"/>
      <c r="D101" s="169" t="s">
        <v>44</v>
      </c>
      <c r="E101" s="38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2" t="s">
        <v>14</v>
      </c>
      <c r="C102" s="163"/>
      <c r="D102" s="199">
        <v>0.99460000000000004</v>
      </c>
      <c r="E102" s="38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2" t="s">
        <v>15</v>
      </c>
      <c r="C103" s="163"/>
      <c r="D103" s="199">
        <v>1</v>
      </c>
      <c r="E103" s="38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2" t="s">
        <v>16</v>
      </c>
      <c r="C104" s="163"/>
      <c r="D104" s="199">
        <v>1</v>
      </c>
      <c r="E104" s="38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2" t="s">
        <v>17</v>
      </c>
      <c r="C105" s="163"/>
      <c r="D105" s="199">
        <v>0.99929999999999997</v>
      </c>
      <c r="E105" s="38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2" t="s">
        <v>18</v>
      </c>
      <c r="C106" s="163"/>
      <c r="D106" s="199">
        <v>0.99950000000000006</v>
      </c>
      <c r="E106" s="38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8" t="s">
        <v>19</v>
      </c>
      <c r="C107" s="159"/>
      <c r="D107" s="199">
        <v>0.99939999999999996</v>
      </c>
      <c r="E107" s="38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8" t="s">
        <v>21</v>
      </c>
      <c r="C108" s="159"/>
      <c r="D108" s="199">
        <v>1</v>
      </c>
      <c r="E108" s="38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8" t="s">
        <v>22</v>
      </c>
      <c r="C109" s="159"/>
      <c r="D109" s="387">
        <v>1</v>
      </c>
      <c r="E109" s="38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8" t="s">
        <v>38</v>
      </c>
      <c r="C110" s="159"/>
      <c r="D110" s="387">
        <v>0.99970000000000003</v>
      </c>
      <c r="E110" s="38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2" t="s">
        <v>24</v>
      </c>
      <c r="C111" s="163"/>
      <c r="D111" s="387">
        <v>1</v>
      </c>
      <c r="E111" s="38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8" t="s">
        <v>39</v>
      </c>
      <c r="C112" s="159"/>
      <c r="D112" s="387">
        <v>0.99980000000000002</v>
      </c>
      <c r="E112" s="38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0" t="s">
        <v>40</v>
      </c>
      <c r="C113" s="131"/>
      <c r="D113" s="387">
        <v>1</v>
      </c>
      <c r="E113" s="38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4" t="s">
        <v>54</v>
      </c>
      <c r="C118" s="165"/>
      <c r="D118" s="165"/>
      <c r="E118" s="16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8" t="s">
        <v>0</v>
      </c>
      <c r="C119" s="169"/>
      <c r="D119" s="169" t="s">
        <v>44</v>
      </c>
      <c r="E119" s="38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2" t="s">
        <v>14</v>
      </c>
      <c r="C120" s="163"/>
      <c r="D120" s="160">
        <v>13</v>
      </c>
      <c r="E120" s="16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2" t="s">
        <v>15</v>
      </c>
      <c r="C121" s="163"/>
      <c r="D121" s="160">
        <v>5</v>
      </c>
      <c r="E121" s="16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2" t="s">
        <v>16</v>
      </c>
      <c r="C122" s="163"/>
      <c r="D122" s="160">
        <v>2</v>
      </c>
      <c r="E122" s="16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2" t="s">
        <v>17</v>
      </c>
      <c r="C123" s="163"/>
      <c r="D123" s="160">
        <v>0</v>
      </c>
      <c r="E123" s="16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2" t="s">
        <v>18</v>
      </c>
      <c r="C124" s="163"/>
      <c r="D124" s="160">
        <v>1</v>
      </c>
      <c r="E124" s="16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8" t="s">
        <v>19</v>
      </c>
      <c r="C125" s="159"/>
      <c r="D125" s="160">
        <v>1</v>
      </c>
      <c r="E125" s="16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8" t="s">
        <v>21</v>
      </c>
      <c r="C126" s="159"/>
      <c r="D126" s="160">
        <v>0</v>
      </c>
      <c r="E126" s="16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8" t="s">
        <v>22</v>
      </c>
      <c r="C127" s="159"/>
      <c r="D127" s="160">
        <v>0</v>
      </c>
      <c r="E127" s="16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8" t="s">
        <v>38</v>
      </c>
      <c r="C128" s="159"/>
      <c r="D128" s="160">
        <v>1</v>
      </c>
      <c r="E128" s="16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2" t="s">
        <v>24</v>
      </c>
      <c r="C129" s="163"/>
      <c r="D129" s="160">
        <v>1</v>
      </c>
      <c r="E129" s="16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58" t="s">
        <v>39</v>
      </c>
      <c r="C130" s="159"/>
      <c r="D130" s="160">
        <v>1</v>
      </c>
      <c r="E130" s="16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0" t="s">
        <v>40</v>
      </c>
      <c r="C131" s="131"/>
      <c r="D131" s="132">
        <v>0</v>
      </c>
      <c r="E131" s="13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0" t="s">
        <v>41</v>
      </c>
      <c r="C132" s="131"/>
      <c r="D132" s="132">
        <f>SUM(D120:E131)</f>
        <v>25</v>
      </c>
      <c r="E132" s="133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4" t="s">
        <v>68</v>
      </c>
      <c r="C135" s="165"/>
      <c r="D135" s="165"/>
      <c r="E135" s="165"/>
      <c r="F135" s="165"/>
      <c r="G135" s="16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68" t="s">
        <v>0</v>
      </c>
      <c r="C136" s="169"/>
      <c r="D136" s="169" t="s">
        <v>44</v>
      </c>
      <c r="E136" s="169"/>
      <c r="F136" s="169" t="s">
        <v>58</v>
      </c>
      <c r="G136" s="38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2" t="s">
        <v>14</v>
      </c>
      <c r="C137" s="163"/>
      <c r="D137" s="160">
        <v>322</v>
      </c>
      <c r="E137" s="160"/>
      <c r="F137" s="134">
        <f>(D137*100%)/D82</f>
        <v>9.4372801875732715E-2</v>
      </c>
      <c r="G137" s="13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2" t="s">
        <v>15</v>
      </c>
      <c r="C138" s="163"/>
      <c r="D138" s="160">
        <v>262</v>
      </c>
      <c r="E138" s="160"/>
      <c r="F138" s="134">
        <f>(D138*100%)/D83</f>
        <v>6.712785037150909E-2</v>
      </c>
      <c r="G138" s="13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2" t="s">
        <v>16</v>
      </c>
      <c r="C139" s="163"/>
      <c r="D139" s="160">
        <v>263</v>
      </c>
      <c r="E139" s="160"/>
      <c r="F139" s="134">
        <f>(D139*100%)/D84</f>
        <v>7.255172413793104E-2</v>
      </c>
      <c r="G139" s="13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2" t="s">
        <v>17</v>
      </c>
      <c r="C140" s="163"/>
      <c r="D140" s="160">
        <v>233</v>
      </c>
      <c r="E140" s="160"/>
      <c r="F140" s="134">
        <f>(D140*100%)/D85</f>
        <v>6.734104046242774E-2</v>
      </c>
      <c r="G140" s="13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2" t="s">
        <v>18</v>
      </c>
      <c r="C141" s="163"/>
      <c r="D141" s="160">
        <v>206</v>
      </c>
      <c r="E141" s="160"/>
      <c r="F141" s="134">
        <f>(D141*100%)/D86</f>
        <v>5.6827586206896555E-2</v>
      </c>
      <c r="G141" s="13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58" t="s">
        <v>19</v>
      </c>
      <c r="C142" s="159"/>
      <c r="D142" s="160">
        <v>204</v>
      </c>
      <c r="E142" s="160"/>
      <c r="F142" s="134">
        <f t="shared" ref="F142:F143" si="0">(D142*100%)/D87</f>
        <v>5.7545839210155145E-2</v>
      </c>
      <c r="G142" s="13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58" t="s">
        <v>21</v>
      </c>
      <c r="C143" s="159"/>
      <c r="D143" s="160">
        <v>191</v>
      </c>
      <c r="E143" s="160"/>
      <c r="F143" s="134">
        <f t="shared" si="0"/>
        <v>4.8207975769813227E-2</v>
      </c>
      <c r="G143" s="13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58" t="s">
        <v>22</v>
      </c>
      <c r="C144" s="159"/>
      <c r="D144" s="160">
        <v>235</v>
      </c>
      <c r="E144" s="160"/>
      <c r="F144" s="134">
        <f t="shared" ref="F144" si="1">(D144*100%)/D89</f>
        <v>6.1760840998685937E-2</v>
      </c>
      <c r="G144" s="13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8" t="s">
        <v>38</v>
      </c>
      <c r="C145" s="159"/>
      <c r="D145" s="160">
        <v>212</v>
      </c>
      <c r="E145" s="160"/>
      <c r="F145" s="431">
        <f t="shared" ref="F145" si="2">(D145*100%)/D90</f>
        <v>5.5951438374241227E-2</v>
      </c>
      <c r="G145" s="432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62" t="s">
        <v>24</v>
      </c>
      <c r="C146" s="163"/>
      <c r="D146" s="160">
        <v>266</v>
      </c>
      <c r="E146" s="160"/>
      <c r="F146" s="431">
        <f t="shared" ref="F146" si="3">(D146*100%)/D91</f>
        <v>6.6021345246959545E-2</v>
      </c>
      <c r="G146" s="432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8" t="s">
        <v>39</v>
      </c>
      <c r="C147" s="159"/>
      <c r="D147" s="160">
        <v>268</v>
      </c>
      <c r="E147" s="160"/>
      <c r="F147" s="431">
        <f t="shared" ref="F147" si="4">(D147*100%)/D92</f>
        <v>6.54296875E-2</v>
      </c>
      <c r="G147" s="432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0" t="s">
        <v>40</v>
      </c>
      <c r="C148" s="131"/>
      <c r="D148" s="132">
        <v>191</v>
      </c>
      <c r="E148" s="132"/>
      <c r="F148" s="431">
        <f t="shared" ref="F148" si="5">(D148*100%)/D93</f>
        <v>5.7288542291541691E-2</v>
      </c>
      <c r="G148" s="432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0" t="s">
        <v>41</v>
      </c>
      <c r="C149" s="131"/>
      <c r="D149" s="132">
        <f>SUM(D137:E148)</f>
        <v>2853</v>
      </c>
      <c r="E149" s="132"/>
      <c r="F149" s="134">
        <f>SUM(F137:G148)</f>
        <v>0.77042667244589391</v>
      </c>
      <c r="G149" s="13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39" t="s">
        <v>59</v>
      </c>
      <c r="C152" s="140"/>
      <c r="D152" s="140"/>
      <c r="E152" s="140"/>
      <c r="F152" s="140"/>
      <c r="G152" s="14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2"/>
      <c r="C153" s="143"/>
      <c r="D153" s="143"/>
      <c r="E153" s="143"/>
      <c r="F153" s="143"/>
      <c r="G153" s="14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8" t="s">
        <v>0</v>
      </c>
      <c r="C154" s="169"/>
      <c r="D154" s="169" t="s">
        <v>44</v>
      </c>
      <c r="E154" s="169"/>
      <c r="F154" s="169" t="s">
        <v>58</v>
      </c>
      <c r="G154" s="38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62" t="s">
        <v>14</v>
      </c>
      <c r="C155" s="163"/>
      <c r="D155" s="160">
        <v>135</v>
      </c>
      <c r="E155" s="160"/>
      <c r="F155" s="134">
        <f>(D155*100%)/D82</f>
        <v>3.9566236811254395E-2</v>
      </c>
      <c r="G155" s="13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62" t="s">
        <v>15</v>
      </c>
      <c r="C156" s="163"/>
      <c r="D156" s="160">
        <v>139</v>
      </c>
      <c r="E156" s="160"/>
      <c r="F156" s="134">
        <f>(D156*100%)/D83</f>
        <v>3.5613630540609786E-2</v>
      </c>
      <c r="G156" s="13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62" t="s">
        <v>16</v>
      </c>
      <c r="C157" s="163"/>
      <c r="D157" s="160">
        <v>160</v>
      </c>
      <c r="E157" s="160"/>
      <c r="F157" s="134">
        <f>(D157*100%)/D84</f>
        <v>4.4137931034482755E-2</v>
      </c>
      <c r="G157" s="13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62" t="s">
        <v>17</v>
      </c>
      <c r="C158" s="163"/>
      <c r="D158" s="160">
        <v>139</v>
      </c>
      <c r="E158" s="160"/>
      <c r="F158" s="134">
        <f>(D158*100%)/D85</f>
        <v>4.0173410404624278E-2</v>
      </c>
      <c r="G158" s="13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62" t="s">
        <v>18</v>
      </c>
      <c r="C159" s="163"/>
      <c r="D159" s="160">
        <v>147</v>
      </c>
      <c r="E159" s="160"/>
      <c r="F159" s="134">
        <f>(D159*100%)/D86</f>
        <v>4.0551724137931032E-2</v>
      </c>
      <c r="G159" s="13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8" t="s">
        <v>19</v>
      </c>
      <c r="C160" s="159"/>
      <c r="D160" s="160">
        <v>180</v>
      </c>
      <c r="E160" s="160"/>
      <c r="F160" s="134">
        <f t="shared" ref="F160:F161" si="6">(D160*100%)/D87</f>
        <v>5.0775740479548657E-2</v>
      </c>
      <c r="G160" s="13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 x14ac:dyDescent="0.2">
      <c r="B161" s="158" t="s">
        <v>21</v>
      </c>
      <c r="C161" s="159"/>
      <c r="D161" s="160">
        <v>599</v>
      </c>
      <c r="E161" s="160"/>
      <c r="F161" s="134">
        <f t="shared" si="6"/>
        <v>0.15118626956082787</v>
      </c>
      <c r="G161" s="13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 x14ac:dyDescent="0.2">
      <c r="B162" s="158" t="s">
        <v>22</v>
      </c>
      <c r="C162" s="159"/>
      <c r="D162" s="160">
        <v>299</v>
      </c>
      <c r="E162" s="160"/>
      <c r="F162" s="134">
        <f t="shared" ref="F162" si="7">(D162*100%)/D89</f>
        <v>7.8580814717477007E-2</v>
      </c>
      <c r="G162" s="13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 x14ac:dyDescent="0.2">
      <c r="B163" s="158" t="s">
        <v>38</v>
      </c>
      <c r="C163" s="159"/>
      <c r="D163" s="160">
        <v>245</v>
      </c>
      <c r="E163" s="160"/>
      <c r="F163" s="134">
        <f t="shared" ref="F163" si="8">(D163*100%)/D90</f>
        <v>6.4660860385325938E-2</v>
      </c>
      <c r="G163" s="13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 x14ac:dyDescent="0.2">
      <c r="B164" s="162" t="s">
        <v>24</v>
      </c>
      <c r="C164" s="163"/>
      <c r="D164" s="160">
        <v>180</v>
      </c>
      <c r="E164" s="160"/>
      <c r="F164" s="134">
        <f t="shared" ref="F164" si="9">(D164*100%)/D91</f>
        <v>4.4676098287416234E-2</v>
      </c>
      <c r="G164" s="13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 x14ac:dyDescent="0.2">
      <c r="B165" s="158" t="s">
        <v>39</v>
      </c>
      <c r="C165" s="159"/>
      <c r="D165" s="160">
        <v>353</v>
      </c>
      <c r="E165" s="160"/>
      <c r="F165" s="134">
        <f t="shared" ref="F165" si="10">(D165*100%)/D92</f>
        <v>8.6181640625E-2</v>
      </c>
      <c r="G165" s="13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 x14ac:dyDescent="0.25">
      <c r="B166" s="130" t="s">
        <v>40</v>
      </c>
      <c r="C166" s="131"/>
      <c r="D166" s="132">
        <v>192</v>
      </c>
      <c r="E166" s="132"/>
      <c r="F166" s="134">
        <f t="shared" ref="F166" si="11">(D166*100%)/D93</f>
        <v>5.7588482303539294E-2</v>
      </c>
      <c r="G166" s="13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 x14ac:dyDescent="0.25">
      <c r="B167" s="130" t="s">
        <v>41</v>
      </c>
      <c r="C167" s="131"/>
      <c r="D167" s="132">
        <f>SUM(D155:E166)</f>
        <v>2768</v>
      </c>
      <c r="E167" s="132"/>
      <c r="F167" s="156">
        <f>SUM(F155:G166)</f>
        <v>0.7336928392880373</v>
      </c>
      <c r="G167" s="157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 x14ac:dyDescent="0.25"/>
    <row r="170" spans="2:29" x14ac:dyDescent="0.2">
      <c r="B170" s="139" t="s">
        <v>69</v>
      </c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1"/>
    </row>
    <row r="171" spans="2:29" x14ac:dyDescent="0.2">
      <c r="B171" s="193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5"/>
    </row>
    <row r="172" spans="2:29" x14ac:dyDescent="0.2">
      <c r="B172" s="196" t="s">
        <v>70</v>
      </c>
      <c r="C172" s="196"/>
      <c r="D172" s="196"/>
      <c r="E172" s="196"/>
      <c r="F172" s="181" t="s">
        <v>14</v>
      </c>
      <c r="G172" s="181"/>
      <c r="H172" s="181" t="s">
        <v>15</v>
      </c>
      <c r="I172" s="181"/>
      <c r="J172" s="181" t="s">
        <v>16</v>
      </c>
      <c r="K172" s="181"/>
      <c r="L172" s="181" t="s">
        <v>17</v>
      </c>
      <c r="M172" s="181"/>
      <c r="N172" s="181" t="s">
        <v>18</v>
      </c>
      <c r="O172" s="181"/>
      <c r="P172" s="181" t="s">
        <v>19</v>
      </c>
      <c r="Q172" s="181"/>
      <c r="R172" s="181" t="s">
        <v>21</v>
      </c>
      <c r="S172" s="181"/>
      <c r="T172" s="181" t="s">
        <v>22</v>
      </c>
      <c r="U172" s="181"/>
      <c r="V172" s="181" t="s">
        <v>23</v>
      </c>
      <c r="W172" s="181"/>
      <c r="X172" s="181" t="s">
        <v>24</v>
      </c>
      <c r="Y172" s="181"/>
      <c r="Z172" s="181" t="s">
        <v>25</v>
      </c>
      <c r="AA172" s="181"/>
      <c r="AB172" s="181" t="s">
        <v>26</v>
      </c>
      <c r="AC172" s="181"/>
    </row>
    <row r="173" spans="2:29" x14ac:dyDescent="0.2">
      <c r="B173" s="197" t="s">
        <v>71</v>
      </c>
      <c r="C173" s="198"/>
      <c r="D173" s="198"/>
      <c r="E173" s="198"/>
      <c r="F173" s="182">
        <v>3</v>
      </c>
      <c r="G173" s="182"/>
      <c r="H173" s="182">
        <v>4</v>
      </c>
      <c r="I173" s="182"/>
      <c r="J173" s="182">
        <v>8</v>
      </c>
      <c r="K173" s="182"/>
      <c r="L173" s="182">
        <v>9</v>
      </c>
      <c r="M173" s="182"/>
      <c r="N173" s="182">
        <v>5</v>
      </c>
      <c r="O173" s="182"/>
      <c r="P173" s="182">
        <v>26</v>
      </c>
      <c r="Q173" s="182"/>
      <c r="R173" s="182">
        <v>16</v>
      </c>
      <c r="S173" s="182"/>
      <c r="T173" s="182">
        <v>14</v>
      </c>
      <c r="U173" s="182"/>
      <c r="V173" s="182">
        <v>7</v>
      </c>
      <c r="W173" s="182"/>
      <c r="X173" s="183">
        <v>12</v>
      </c>
      <c r="Y173" s="183"/>
      <c r="Z173" s="183">
        <v>10</v>
      </c>
      <c r="AA173" s="183"/>
      <c r="AB173" s="183">
        <v>10</v>
      </c>
      <c r="AC173" s="183"/>
    </row>
    <row r="174" spans="2:29" x14ac:dyDescent="0.2">
      <c r="B174" s="153" t="s">
        <v>72</v>
      </c>
      <c r="C174" s="161"/>
      <c r="D174" s="161"/>
      <c r="E174" s="161"/>
      <c r="F174" s="150">
        <v>0</v>
      </c>
      <c r="G174" s="150"/>
      <c r="H174" s="150">
        <v>0</v>
      </c>
      <c r="I174" s="150"/>
      <c r="J174" s="150">
        <v>1</v>
      </c>
      <c r="K174" s="150"/>
      <c r="L174" s="150">
        <v>0</v>
      </c>
      <c r="M174" s="150"/>
      <c r="N174" s="150">
        <v>0</v>
      </c>
      <c r="O174" s="150"/>
      <c r="P174" s="150">
        <v>0</v>
      </c>
      <c r="Q174" s="150"/>
      <c r="R174" s="150">
        <v>0</v>
      </c>
      <c r="S174" s="150"/>
      <c r="T174" s="150">
        <v>0</v>
      </c>
      <c r="U174" s="150"/>
      <c r="V174" s="150">
        <v>0</v>
      </c>
      <c r="W174" s="150"/>
      <c r="X174" s="160">
        <v>0</v>
      </c>
      <c r="Y174" s="160"/>
      <c r="Z174" s="160">
        <v>1</v>
      </c>
      <c r="AA174" s="160"/>
      <c r="AB174" s="160">
        <v>0</v>
      </c>
      <c r="AC174" s="160"/>
    </row>
    <row r="175" spans="2:29" x14ac:dyDescent="0.2">
      <c r="B175" s="153" t="s">
        <v>73</v>
      </c>
      <c r="C175" s="161"/>
      <c r="D175" s="161"/>
      <c r="E175" s="161"/>
      <c r="F175" s="150">
        <v>1</v>
      </c>
      <c r="G175" s="150"/>
      <c r="H175" s="150">
        <v>8</v>
      </c>
      <c r="I175" s="150"/>
      <c r="J175" s="150">
        <v>15</v>
      </c>
      <c r="K175" s="150"/>
      <c r="L175" s="150">
        <v>10</v>
      </c>
      <c r="M175" s="150"/>
      <c r="N175" s="150">
        <v>17</v>
      </c>
      <c r="O175" s="150"/>
      <c r="P175" s="150">
        <v>12</v>
      </c>
      <c r="Q175" s="150"/>
      <c r="R175" s="150">
        <v>9</v>
      </c>
      <c r="S175" s="150"/>
      <c r="T175" s="150">
        <v>6</v>
      </c>
      <c r="U175" s="150"/>
      <c r="V175" s="150">
        <v>16</v>
      </c>
      <c r="W175" s="150"/>
      <c r="X175" s="160">
        <v>22</v>
      </c>
      <c r="Y175" s="160"/>
      <c r="Z175" s="160">
        <v>14</v>
      </c>
      <c r="AA175" s="160"/>
      <c r="AB175" s="160">
        <v>14</v>
      </c>
      <c r="AC175" s="160"/>
    </row>
    <row r="176" spans="2:29" x14ac:dyDescent="0.2">
      <c r="B176" s="153" t="s">
        <v>74</v>
      </c>
      <c r="C176" s="161"/>
      <c r="D176" s="161"/>
      <c r="E176" s="161"/>
      <c r="F176" s="150">
        <v>30</v>
      </c>
      <c r="G176" s="150"/>
      <c r="H176" s="150">
        <v>23</v>
      </c>
      <c r="I176" s="150"/>
      <c r="J176" s="150">
        <v>32</v>
      </c>
      <c r="K176" s="150"/>
      <c r="L176" s="150">
        <v>20</v>
      </c>
      <c r="M176" s="150"/>
      <c r="N176" s="150">
        <v>16</v>
      </c>
      <c r="O176" s="150"/>
      <c r="P176" s="150">
        <v>9</v>
      </c>
      <c r="Q176" s="150"/>
      <c r="R176" s="150">
        <v>20</v>
      </c>
      <c r="S176" s="150"/>
      <c r="T176" s="150">
        <v>16</v>
      </c>
      <c r="U176" s="150"/>
      <c r="V176" s="150">
        <v>24</v>
      </c>
      <c r="W176" s="150"/>
      <c r="X176" s="160">
        <v>24</v>
      </c>
      <c r="Y176" s="160"/>
      <c r="Z176" s="160">
        <v>36</v>
      </c>
      <c r="AA176" s="160"/>
      <c r="AB176" s="160">
        <v>18</v>
      </c>
      <c r="AC176" s="160"/>
    </row>
    <row r="177" spans="2:29" x14ac:dyDescent="0.2">
      <c r="B177" s="153" t="s">
        <v>75</v>
      </c>
      <c r="C177" s="154"/>
      <c r="D177" s="154"/>
      <c r="E177" s="154"/>
      <c r="F177" s="150">
        <v>9</v>
      </c>
      <c r="G177" s="150"/>
      <c r="H177" s="150">
        <v>6</v>
      </c>
      <c r="I177" s="150"/>
      <c r="J177" s="150">
        <v>6</v>
      </c>
      <c r="K177" s="150"/>
      <c r="L177" s="150">
        <v>4</v>
      </c>
      <c r="M177" s="150"/>
      <c r="N177" s="150">
        <v>4</v>
      </c>
      <c r="O177" s="150"/>
      <c r="P177" s="150">
        <v>1</v>
      </c>
      <c r="Q177" s="150"/>
      <c r="R177" s="150">
        <v>3</v>
      </c>
      <c r="S177" s="150"/>
      <c r="T177" s="150">
        <v>5</v>
      </c>
      <c r="U177" s="150"/>
      <c r="V177" s="150">
        <v>4</v>
      </c>
      <c r="W177" s="150"/>
      <c r="X177" s="160">
        <v>2</v>
      </c>
      <c r="Y177" s="160"/>
      <c r="Z177" s="160">
        <v>14</v>
      </c>
      <c r="AA177" s="160"/>
      <c r="AB177" s="160">
        <v>5</v>
      </c>
      <c r="AC177" s="160"/>
    </row>
    <row r="178" spans="2:29" ht="13.5" thickBot="1" x14ac:dyDescent="0.25">
      <c r="B178" s="170" t="s">
        <v>76</v>
      </c>
      <c r="C178" s="171"/>
      <c r="D178" s="171"/>
      <c r="E178" s="171"/>
      <c r="F178" s="150">
        <v>3369</v>
      </c>
      <c r="G178" s="150"/>
      <c r="H178" s="150">
        <v>3862</v>
      </c>
      <c r="I178" s="150"/>
      <c r="J178" s="150">
        <v>3563</v>
      </c>
      <c r="K178" s="150"/>
      <c r="L178" s="150">
        <v>3417</v>
      </c>
      <c r="M178" s="150"/>
      <c r="N178" s="150">
        <v>3583</v>
      </c>
      <c r="O178" s="150"/>
      <c r="P178" s="150">
        <v>3497</v>
      </c>
      <c r="Q178" s="150"/>
      <c r="R178" s="150">
        <v>3914</v>
      </c>
      <c r="S178" s="150"/>
      <c r="T178" s="150">
        <v>3764</v>
      </c>
      <c r="U178" s="150"/>
      <c r="V178" s="150">
        <v>3738</v>
      </c>
      <c r="W178" s="150"/>
      <c r="X178" s="160">
        <v>3969</v>
      </c>
      <c r="Y178" s="160"/>
      <c r="Z178" s="160">
        <v>4021</v>
      </c>
      <c r="AA178" s="160"/>
      <c r="AB178" s="160">
        <v>3287</v>
      </c>
      <c r="AC178" s="160"/>
    </row>
    <row r="179" spans="2:29" ht="13.5" thickBot="1" x14ac:dyDescent="0.25">
      <c r="B179" s="136" t="s">
        <v>41</v>
      </c>
      <c r="C179" s="138"/>
      <c r="D179" s="138"/>
      <c r="E179" s="138"/>
      <c r="F179" s="179">
        <f>SUM(F173:F178)</f>
        <v>3412</v>
      </c>
      <c r="G179" s="180"/>
      <c r="H179" s="173">
        <f>SUM(H173:H178)</f>
        <v>3903</v>
      </c>
      <c r="I179" s="174"/>
      <c r="J179" s="178">
        <f>SUM(J173:J178)</f>
        <v>3625</v>
      </c>
      <c r="K179" s="178"/>
      <c r="L179" s="173">
        <f>SUM(L173:L178)</f>
        <v>3460</v>
      </c>
      <c r="M179" s="174"/>
      <c r="N179" s="178">
        <f>SUM(N173:N178)</f>
        <v>3625</v>
      </c>
      <c r="O179" s="178"/>
      <c r="P179" s="173">
        <f>SUM(P173:P178)</f>
        <v>3545</v>
      </c>
      <c r="Q179" s="174"/>
      <c r="R179" s="173">
        <f>SUM(R173:R178)</f>
        <v>3962</v>
      </c>
      <c r="S179" s="174"/>
      <c r="T179" s="173">
        <f>SUM(T173:T178)</f>
        <v>3805</v>
      </c>
      <c r="U179" s="174"/>
      <c r="V179" s="173">
        <f>SUM(V173:V178)</f>
        <v>3789</v>
      </c>
      <c r="W179" s="174"/>
      <c r="X179" s="173">
        <f>SUM(X173:X178)</f>
        <v>4029</v>
      </c>
      <c r="Y179" s="174"/>
      <c r="Z179" s="173">
        <f>SUM(Z173:Z178)</f>
        <v>4096</v>
      </c>
      <c r="AA179" s="174"/>
      <c r="AB179" s="173">
        <f>SUM(AB173:AB178)</f>
        <v>3334</v>
      </c>
      <c r="AC179" s="174"/>
    </row>
    <row r="180" spans="2:29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 x14ac:dyDescent="0.25"/>
    <row r="184" spans="2:29" x14ac:dyDescent="0.2">
      <c r="B184" s="139" t="s">
        <v>77</v>
      </c>
      <c r="C184" s="140"/>
      <c r="D184" s="140"/>
      <c r="E184" s="140"/>
      <c r="F184" s="140"/>
      <c r="G184" s="141"/>
    </row>
    <row r="185" spans="2:29" ht="13.5" thickBot="1" x14ac:dyDescent="0.25">
      <c r="B185" s="142"/>
      <c r="C185" s="143"/>
      <c r="D185" s="143"/>
      <c r="E185" s="143"/>
      <c r="F185" s="143"/>
      <c r="G185" s="144"/>
    </row>
    <row r="186" spans="2:29" ht="13.5" thickBot="1" x14ac:dyDescent="0.25">
      <c r="B186" s="145" t="s">
        <v>60</v>
      </c>
      <c r="C186" s="146"/>
      <c r="D186" s="146"/>
      <c r="E186" s="146"/>
      <c r="F186" s="175" t="s">
        <v>44</v>
      </c>
      <c r="G186" s="176"/>
      <c r="H186" s="3"/>
    </row>
    <row r="187" spans="2:29" x14ac:dyDescent="0.2">
      <c r="B187" s="147" t="s">
        <v>71</v>
      </c>
      <c r="C187" s="148"/>
      <c r="D187" s="148"/>
      <c r="E187" s="149"/>
      <c r="F187" s="151">
        <f t="shared" ref="F187:F192" si="12">SUM(F173:AC173)</f>
        <v>124</v>
      </c>
      <c r="G187" s="152"/>
    </row>
    <row r="188" spans="2:29" x14ac:dyDescent="0.2">
      <c r="B188" s="153" t="s">
        <v>72</v>
      </c>
      <c r="C188" s="161"/>
      <c r="D188" s="161"/>
      <c r="E188" s="177"/>
      <c r="F188" s="151">
        <f t="shared" si="12"/>
        <v>2</v>
      </c>
      <c r="G188" s="152"/>
    </row>
    <row r="189" spans="2:29" x14ac:dyDescent="0.2">
      <c r="B189" s="153" t="s">
        <v>73</v>
      </c>
      <c r="C189" s="161"/>
      <c r="D189" s="161"/>
      <c r="E189" s="177"/>
      <c r="F189" s="151">
        <f t="shared" si="12"/>
        <v>144</v>
      </c>
      <c r="G189" s="152"/>
    </row>
    <row r="190" spans="2:29" x14ac:dyDescent="0.2">
      <c r="B190" s="153" t="s">
        <v>74</v>
      </c>
      <c r="C190" s="161"/>
      <c r="D190" s="161"/>
      <c r="E190" s="177"/>
      <c r="F190" s="151">
        <f t="shared" si="12"/>
        <v>268</v>
      </c>
      <c r="G190" s="152"/>
    </row>
    <row r="191" spans="2:29" x14ac:dyDescent="0.2">
      <c r="B191" s="153" t="s">
        <v>75</v>
      </c>
      <c r="C191" s="154"/>
      <c r="D191" s="154"/>
      <c r="E191" s="155"/>
      <c r="F191" s="151">
        <f t="shared" si="12"/>
        <v>63</v>
      </c>
      <c r="G191" s="152"/>
    </row>
    <row r="192" spans="2:29" ht="13.5" thickBot="1" x14ac:dyDescent="0.25">
      <c r="B192" s="170" t="s">
        <v>76</v>
      </c>
      <c r="C192" s="171"/>
      <c r="D192" s="171"/>
      <c r="E192" s="172"/>
      <c r="F192" s="151">
        <f t="shared" si="12"/>
        <v>43984</v>
      </c>
      <c r="G192" s="152"/>
    </row>
    <row r="193" spans="2:39" ht="13.5" thickBot="1" x14ac:dyDescent="0.25">
      <c r="B193" s="136" t="s">
        <v>41</v>
      </c>
      <c r="C193" s="138"/>
      <c r="D193" s="138"/>
      <c r="E193" s="138"/>
      <c r="F193" s="136">
        <f>SUM(F187:F192)</f>
        <v>44585</v>
      </c>
      <c r="G193" s="137"/>
    </row>
    <row r="199" spans="2:39" ht="3" customHeight="1" thickBot="1" x14ac:dyDescent="0.25"/>
    <row r="200" spans="2:39" ht="7.5" customHeight="1" x14ac:dyDescent="0.2">
      <c r="B200" s="206" t="s">
        <v>65</v>
      </c>
      <c r="C200" s="207"/>
      <c r="D200" s="207"/>
      <c r="E200" s="207"/>
      <c r="F200" s="207"/>
      <c r="G200" s="207"/>
      <c r="H200" s="207"/>
      <c r="I200" s="207"/>
      <c r="J200" s="207"/>
      <c r="K200" s="207"/>
      <c r="L200" s="207"/>
      <c r="M200" s="207"/>
      <c r="N200" s="207"/>
      <c r="O200" s="207"/>
      <c r="P200" s="207"/>
      <c r="Q200" s="207"/>
      <c r="R200" s="207"/>
      <c r="S200" s="207"/>
      <c r="T200" s="207"/>
      <c r="U200" s="207"/>
      <c r="V200" s="207"/>
      <c r="W200" s="207"/>
      <c r="X200" s="207"/>
      <c r="Y200" s="207"/>
      <c r="Z200" s="207"/>
      <c r="AA200" s="207"/>
      <c r="AB200" s="207"/>
      <c r="AC200" s="208"/>
    </row>
    <row r="201" spans="2:39" ht="8.25" customHeight="1" thickBot="1" x14ac:dyDescent="0.25">
      <c r="B201" s="209"/>
      <c r="C201" s="210"/>
      <c r="D201" s="210"/>
      <c r="E201" s="210"/>
      <c r="F201" s="210"/>
      <c r="G201" s="210"/>
      <c r="H201" s="210"/>
      <c r="I201" s="210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1"/>
    </row>
    <row r="202" spans="2:39" ht="13.5" customHeight="1" thickBot="1" x14ac:dyDescent="0.25">
      <c r="B202" s="145" t="s">
        <v>60</v>
      </c>
      <c r="C202" s="146"/>
      <c r="D202" s="146"/>
      <c r="E202" s="258"/>
      <c r="F202" s="254" t="s">
        <v>14</v>
      </c>
      <c r="G202" s="226"/>
      <c r="H202" s="226" t="s">
        <v>15</v>
      </c>
      <c r="I202" s="226"/>
      <c r="J202" s="226" t="s">
        <v>16</v>
      </c>
      <c r="K202" s="226"/>
      <c r="L202" s="226" t="s">
        <v>17</v>
      </c>
      <c r="M202" s="226"/>
      <c r="N202" s="226" t="s">
        <v>18</v>
      </c>
      <c r="O202" s="226"/>
      <c r="P202" s="226" t="s">
        <v>19</v>
      </c>
      <c r="Q202" s="226"/>
      <c r="R202" s="226" t="s">
        <v>21</v>
      </c>
      <c r="S202" s="226"/>
      <c r="T202" s="260" t="s">
        <v>22</v>
      </c>
      <c r="U202" s="261"/>
      <c r="V202" s="226" t="s">
        <v>23</v>
      </c>
      <c r="W202" s="226"/>
      <c r="X202" s="226" t="s">
        <v>24</v>
      </c>
      <c r="Y202" s="226"/>
      <c r="Z202" s="226" t="s">
        <v>25</v>
      </c>
      <c r="AA202" s="226"/>
      <c r="AB202" s="226" t="s">
        <v>26</v>
      </c>
      <c r="AC202" s="259"/>
    </row>
    <row r="203" spans="2:39" ht="12.75" customHeight="1" x14ac:dyDescent="0.2">
      <c r="B203" s="241" t="s">
        <v>85</v>
      </c>
      <c r="C203" s="242" t="s">
        <v>103</v>
      </c>
      <c r="D203" s="242" t="s">
        <v>103</v>
      </c>
      <c r="E203" s="243" t="s">
        <v>103</v>
      </c>
      <c r="F203" s="247">
        <v>130</v>
      </c>
      <c r="G203" s="248"/>
      <c r="H203" s="247">
        <v>129</v>
      </c>
      <c r="I203" s="248"/>
      <c r="J203" s="247">
        <v>61</v>
      </c>
      <c r="K203" s="248"/>
      <c r="L203" s="257">
        <v>72</v>
      </c>
      <c r="M203" s="257"/>
      <c r="N203" s="257">
        <v>70</v>
      </c>
      <c r="O203" s="257"/>
      <c r="P203" s="257">
        <v>51</v>
      </c>
      <c r="Q203" s="257"/>
      <c r="R203" s="257">
        <v>66</v>
      </c>
      <c r="S203" s="257"/>
      <c r="T203" s="256">
        <v>67</v>
      </c>
      <c r="U203" s="256"/>
      <c r="V203" s="256">
        <v>38</v>
      </c>
      <c r="W203" s="256"/>
      <c r="X203" s="256">
        <v>62</v>
      </c>
      <c r="Y203" s="256"/>
      <c r="Z203" s="256">
        <v>62</v>
      </c>
      <c r="AA203" s="256"/>
      <c r="AB203" s="256">
        <v>51</v>
      </c>
      <c r="AC203" s="256"/>
      <c r="AE203" s="496"/>
      <c r="AF203" s="499"/>
      <c r="AG203" s="499"/>
      <c r="AH203" s="125"/>
      <c r="AI203" s="125"/>
      <c r="AJ203" s="125"/>
      <c r="AK203" s="125"/>
      <c r="AL203" s="125"/>
      <c r="AM203" s="125"/>
    </row>
    <row r="204" spans="2:39" ht="17.25" customHeight="1" x14ac:dyDescent="0.2">
      <c r="B204" s="244" t="s">
        <v>80</v>
      </c>
      <c r="C204" s="245" t="s">
        <v>104</v>
      </c>
      <c r="D204" s="245" t="s">
        <v>104</v>
      </c>
      <c r="E204" s="246" t="s">
        <v>104</v>
      </c>
      <c r="F204" s="128">
        <v>32</v>
      </c>
      <c r="G204" s="129"/>
      <c r="H204" s="128">
        <v>47</v>
      </c>
      <c r="I204" s="129"/>
      <c r="J204" s="128">
        <v>86</v>
      </c>
      <c r="K204" s="129"/>
      <c r="L204" s="126">
        <v>49</v>
      </c>
      <c r="M204" s="126"/>
      <c r="N204" s="126">
        <v>51</v>
      </c>
      <c r="O204" s="126"/>
      <c r="P204" s="126">
        <v>48</v>
      </c>
      <c r="Q204" s="126"/>
      <c r="R204" s="126">
        <v>32</v>
      </c>
      <c r="S204" s="126"/>
      <c r="T204" s="127">
        <v>47</v>
      </c>
      <c r="U204" s="127"/>
      <c r="V204" s="127">
        <v>88</v>
      </c>
      <c r="W204" s="127"/>
      <c r="X204" s="127">
        <v>118</v>
      </c>
      <c r="Y204" s="127"/>
      <c r="Z204" s="127">
        <v>73</v>
      </c>
      <c r="AA204" s="127"/>
      <c r="AB204" s="256">
        <v>40</v>
      </c>
      <c r="AC204" s="256"/>
      <c r="AE204" s="496"/>
      <c r="AF204" s="499"/>
      <c r="AG204" s="499"/>
      <c r="AH204" s="125"/>
      <c r="AI204" s="125"/>
      <c r="AJ204" s="125"/>
      <c r="AK204" s="125"/>
      <c r="AL204" s="125"/>
      <c r="AM204" s="125"/>
    </row>
    <row r="205" spans="2:39" ht="12.75" customHeight="1" x14ac:dyDescent="0.2">
      <c r="B205" s="200" t="s">
        <v>105</v>
      </c>
      <c r="C205" s="201" t="s">
        <v>106</v>
      </c>
      <c r="D205" s="201" t="s">
        <v>106</v>
      </c>
      <c r="E205" s="202" t="s">
        <v>106</v>
      </c>
      <c r="F205" s="128">
        <v>237</v>
      </c>
      <c r="G205" s="129"/>
      <c r="H205" s="128">
        <v>296</v>
      </c>
      <c r="I205" s="129"/>
      <c r="J205" s="128">
        <v>240</v>
      </c>
      <c r="K205" s="129"/>
      <c r="L205" s="126">
        <v>185</v>
      </c>
      <c r="M205" s="126"/>
      <c r="N205" s="126">
        <v>237</v>
      </c>
      <c r="O205" s="126"/>
      <c r="P205" s="126">
        <v>233</v>
      </c>
      <c r="Q205" s="126"/>
      <c r="R205" s="126">
        <v>264</v>
      </c>
      <c r="S205" s="126"/>
      <c r="T205" s="127">
        <v>331</v>
      </c>
      <c r="U205" s="127"/>
      <c r="V205" s="127">
        <v>355</v>
      </c>
      <c r="W205" s="127"/>
      <c r="X205" s="127">
        <v>256</v>
      </c>
      <c r="Y205" s="127"/>
      <c r="Z205" s="127">
        <v>229</v>
      </c>
      <c r="AA205" s="127"/>
      <c r="AB205" s="256">
        <v>136</v>
      </c>
      <c r="AC205" s="256"/>
      <c r="AE205" s="496"/>
      <c r="AF205" s="499"/>
      <c r="AG205" s="499"/>
      <c r="AH205" s="125"/>
      <c r="AI205" s="125"/>
      <c r="AJ205" s="125"/>
      <c r="AK205" s="125"/>
      <c r="AL205" s="125"/>
      <c r="AM205" s="125"/>
    </row>
    <row r="206" spans="2:39" ht="12.75" customHeight="1" x14ac:dyDescent="0.2">
      <c r="B206" s="200" t="s">
        <v>107</v>
      </c>
      <c r="C206" s="201" t="s">
        <v>108</v>
      </c>
      <c r="D206" s="201" t="s">
        <v>108</v>
      </c>
      <c r="E206" s="202" t="s">
        <v>108</v>
      </c>
      <c r="F206" s="128">
        <v>17</v>
      </c>
      <c r="G206" s="129"/>
      <c r="H206" s="128">
        <v>11</v>
      </c>
      <c r="I206" s="129"/>
      <c r="J206" s="128">
        <v>11</v>
      </c>
      <c r="K206" s="129"/>
      <c r="L206" s="126">
        <v>81</v>
      </c>
      <c r="M206" s="126"/>
      <c r="N206" s="126">
        <v>36</v>
      </c>
      <c r="O206" s="126"/>
      <c r="P206" s="126">
        <v>44</v>
      </c>
      <c r="Q206" s="126"/>
      <c r="R206" s="126">
        <v>25</v>
      </c>
      <c r="S206" s="126"/>
      <c r="T206" s="127">
        <v>41</v>
      </c>
      <c r="U206" s="127"/>
      <c r="V206" s="127">
        <v>14</v>
      </c>
      <c r="W206" s="127"/>
      <c r="X206" s="127">
        <v>5</v>
      </c>
      <c r="Y206" s="127"/>
      <c r="Z206" s="127">
        <v>15</v>
      </c>
      <c r="AA206" s="127"/>
      <c r="AB206" s="256">
        <v>13</v>
      </c>
      <c r="AC206" s="256"/>
      <c r="AE206" s="496"/>
      <c r="AF206" s="499"/>
      <c r="AG206" s="499"/>
      <c r="AH206" s="125"/>
      <c r="AI206" s="125"/>
      <c r="AJ206" s="125"/>
      <c r="AK206" s="125"/>
      <c r="AL206" s="125"/>
      <c r="AM206" s="125"/>
    </row>
    <row r="207" spans="2:39" ht="12.75" customHeight="1" x14ac:dyDescent="0.2">
      <c r="B207" s="203" t="s">
        <v>109</v>
      </c>
      <c r="C207" s="204" t="s">
        <v>110</v>
      </c>
      <c r="D207" s="204" t="s">
        <v>110</v>
      </c>
      <c r="E207" s="205" t="s">
        <v>110</v>
      </c>
      <c r="F207" s="128">
        <v>92</v>
      </c>
      <c r="G207" s="129"/>
      <c r="H207" s="128">
        <v>323</v>
      </c>
      <c r="I207" s="129"/>
      <c r="J207" s="128">
        <v>104</v>
      </c>
      <c r="K207" s="129"/>
      <c r="L207" s="126">
        <v>72</v>
      </c>
      <c r="M207" s="126"/>
      <c r="N207" s="126">
        <v>84</v>
      </c>
      <c r="O207" s="126"/>
      <c r="P207" s="126">
        <v>66</v>
      </c>
      <c r="Q207" s="126"/>
      <c r="R207" s="126">
        <v>37</v>
      </c>
      <c r="S207" s="126"/>
      <c r="T207" s="127">
        <v>68</v>
      </c>
      <c r="U207" s="127"/>
      <c r="V207" s="127">
        <v>93</v>
      </c>
      <c r="W207" s="127"/>
      <c r="X207" s="127">
        <v>103</v>
      </c>
      <c r="Y207" s="127"/>
      <c r="Z207" s="127">
        <v>78</v>
      </c>
      <c r="AA207" s="127"/>
      <c r="AB207" s="256">
        <v>104</v>
      </c>
      <c r="AC207" s="256"/>
      <c r="AE207" s="496"/>
      <c r="AF207" s="499"/>
      <c r="AG207" s="499"/>
      <c r="AH207" s="125"/>
      <c r="AI207" s="125"/>
      <c r="AJ207" s="125"/>
      <c r="AK207" s="125"/>
      <c r="AL207" s="125"/>
      <c r="AM207" s="125"/>
    </row>
    <row r="208" spans="2:39" ht="12.75" customHeight="1" x14ac:dyDescent="0.2">
      <c r="B208" s="203" t="s">
        <v>111</v>
      </c>
      <c r="C208" s="204" t="s">
        <v>112</v>
      </c>
      <c r="D208" s="204" t="s">
        <v>112</v>
      </c>
      <c r="E208" s="205" t="s">
        <v>112</v>
      </c>
      <c r="F208" s="128">
        <v>91</v>
      </c>
      <c r="G208" s="129"/>
      <c r="H208" s="128">
        <v>139</v>
      </c>
      <c r="I208" s="129"/>
      <c r="J208" s="128">
        <v>114</v>
      </c>
      <c r="K208" s="129"/>
      <c r="L208" s="126">
        <v>101</v>
      </c>
      <c r="M208" s="126"/>
      <c r="N208" s="126">
        <v>104</v>
      </c>
      <c r="O208" s="126"/>
      <c r="P208" s="126">
        <v>107</v>
      </c>
      <c r="Q208" s="126"/>
      <c r="R208" s="126">
        <v>113</v>
      </c>
      <c r="S208" s="126"/>
      <c r="T208" s="127">
        <v>140</v>
      </c>
      <c r="U208" s="127"/>
      <c r="V208" s="127">
        <v>104</v>
      </c>
      <c r="W208" s="127"/>
      <c r="X208" s="127">
        <v>126</v>
      </c>
      <c r="Y208" s="127"/>
      <c r="Z208" s="127">
        <v>126</v>
      </c>
      <c r="AA208" s="127"/>
      <c r="AB208" s="256">
        <v>73</v>
      </c>
      <c r="AC208" s="256"/>
      <c r="AE208" s="496"/>
      <c r="AF208" s="499"/>
      <c r="AG208" s="499"/>
      <c r="AH208" s="125"/>
      <c r="AI208" s="125"/>
      <c r="AJ208" s="125"/>
      <c r="AK208" s="125"/>
      <c r="AL208" s="125"/>
      <c r="AM208" s="125"/>
    </row>
    <row r="209" spans="2:39" ht="12.75" customHeight="1" x14ac:dyDescent="0.2">
      <c r="B209" s="203" t="s">
        <v>113</v>
      </c>
      <c r="C209" s="204" t="s">
        <v>114</v>
      </c>
      <c r="D209" s="204" t="s">
        <v>114</v>
      </c>
      <c r="E209" s="205" t="s">
        <v>114</v>
      </c>
      <c r="F209" s="128">
        <v>0</v>
      </c>
      <c r="G209" s="129"/>
      <c r="H209" s="128">
        <v>1</v>
      </c>
      <c r="I209" s="129"/>
      <c r="J209" s="128">
        <v>0</v>
      </c>
      <c r="K209" s="129"/>
      <c r="L209" s="126">
        <v>1</v>
      </c>
      <c r="M209" s="126"/>
      <c r="N209" s="126">
        <v>1</v>
      </c>
      <c r="O209" s="126"/>
      <c r="P209" s="126">
        <v>1</v>
      </c>
      <c r="Q209" s="126"/>
      <c r="R209" s="126">
        <v>1</v>
      </c>
      <c r="S209" s="126"/>
      <c r="T209" s="127">
        <v>0</v>
      </c>
      <c r="U209" s="127"/>
      <c r="V209" s="127">
        <v>1</v>
      </c>
      <c r="W209" s="127"/>
      <c r="X209" s="127">
        <v>1</v>
      </c>
      <c r="Y209" s="127"/>
      <c r="Z209" s="127">
        <v>1</v>
      </c>
      <c r="AA209" s="127"/>
      <c r="AB209" s="256">
        <v>0</v>
      </c>
      <c r="AC209" s="256"/>
      <c r="AE209" s="496"/>
      <c r="AF209" s="499"/>
      <c r="AG209" s="499"/>
      <c r="AH209" s="125"/>
      <c r="AI209" s="125"/>
      <c r="AJ209" s="125"/>
      <c r="AK209" s="125"/>
      <c r="AL209" s="125"/>
      <c r="AM209" s="125"/>
    </row>
    <row r="210" spans="2:39" ht="23.25" customHeight="1" x14ac:dyDescent="0.2">
      <c r="B210" s="203" t="s">
        <v>115</v>
      </c>
      <c r="C210" s="204" t="s">
        <v>116</v>
      </c>
      <c r="D210" s="204" t="s">
        <v>116</v>
      </c>
      <c r="E210" s="205" t="s">
        <v>116</v>
      </c>
      <c r="F210" s="128">
        <v>578</v>
      </c>
      <c r="G210" s="129"/>
      <c r="H210" s="128">
        <v>506</v>
      </c>
      <c r="I210" s="129"/>
      <c r="J210" s="128">
        <v>676</v>
      </c>
      <c r="K210" s="129"/>
      <c r="L210" s="126">
        <v>578</v>
      </c>
      <c r="M210" s="126"/>
      <c r="N210" s="126">
        <v>702</v>
      </c>
      <c r="O210" s="126"/>
      <c r="P210" s="126">
        <v>627</v>
      </c>
      <c r="Q210" s="126"/>
      <c r="R210" s="126">
        <v>619</v>
      </c>
      <c r="S210" s="126"/>
      <c r="T210" s="127">
        <v>614</v>
      </c>
      <c r="U210" s="127"/>
      <c r="V210" s="127">
        <v>671</v>
      </c>
      <c r="W210" s="127"/>
      <c r="X210" s="127">
        <v>676</v>
      </c>
      <c r="Y210" s="127"/>
      <c r="Z210" s="127">
        <v>736</v>
      </c>
      <c r="AA210" s="127"/>
      <c r="AB210" s="256">
        <v>419</v>
      </c>
      <c r="AC210" s="256"/>
      <c r="AE210" s="496"/>
      <c r="AF210" s="499"/>
      <c r="AG210" s="499"/>
      <c r="AH210" s="125"/>
      <c r="AI210" s="125"/>
      <c r="AJ210" s="125"/>
      <c r="AK210" s="125"/>
      <c r="AL210" s="125"/>
      <c r="AM210" s="125"/>
    </row>
    <row r="211" spans="2:39" ht="27" customHeight="1" x14ac:dyDescent="0.2">
      <c r="B211" s="224" t="s">
        <v>82</v>
      </c>
      <c r="C211" s="201" t="s">
        <v>117</v>
      </c>
      <c r="D211" s="201" t="s">
        <v>117</v>
      </c>
      <c r="E211" s="202" t="s">
        <v>117</v>
      </c>
      <c r="F211" s="128">
        <v>169</v>
      </c>
      <c r="G211" s="129"/>
      <c r="H211" s="128">
        <v>111</v>
      </c>
      <c r="I211" s="129"/>
      <c r="J211" s="128">
        <v>46</v>
      </c>
      <c r="K211" s="129"/>
      <c r="L211" s="126">
        <v>20</v>
      </c>
      <c r="M211" s="126"/>
      <c r="N211" s="126">
        <v>40</v>
      </c>
      <c r="O211" s="126"/>
      <c r="P211" s="126">
        <v>206</v>
      </c>
      <c r="Q211" s="126"/>
      <c r="R211" s="126">
        <v>25</v>
      </c>
      <c r="S211" s="126"/>
      <c r="T211" s="127">
        <v>41</v>
      </c>
      <c r="U211" s="127"/>
      <c r="V211" s="127">
        <v>104</v>
      </c>
      <c r="W211" s="127"/>
      <c r="X211" s="127">
        <v>83</v>
      </c>
      <c r="Y211" s="127"/>
      <c r="Z211" s="127">
        <v>229</v>
      </c>
      <c r="AA211" s="127"/>
      <c r="AB211" s="256">
        <v>71</v>
      </c>
      <c r="AC211" s="256"/>
      <c r="AE211" s="496"/>
      <c r="AF211" s="499"/>
      <c r="AG211" s="499"/>
      <c r="AH211" s="125"/>
      <c r="AI211" s="125"/>
      <c r="AJ211" s="125"/>
      <c r="AK211" s="125"/>
      <c r="AL211" s="125"/>
      <c r="AM211" s="125"/>
    </row>
    <row r="212" spans="2:39" ht="12.75" customHeight="1" x14ac:dyDescent="0.2">
      <c r="B212" s="200" t="s">
        <v>118</v>
      </c>
      <c r="C212" s="201" t="s">
        <v>119</v>
      </c>
      <c r="D212" s="201" t="s">
        <v>119</v>
      </c>
      <c r="E212" s="202" t="s">
        <v>119</v>
      </c>
      <c r="F212" s="128">
        <v>25</v>
      </c>
      <c r="G212" s="129"/>
      <c r="H212" s="128">
        <v>38</v>
      </c>
      <c r="I212" s="129"/>
      <c r="J212" s="128">
        <v>43</v>
      </c>
      <c r="K212" s="129"/>
      <c r="L212" s="126">
        <v>23</v>
      </c>
      <c r="M212" s="126"/>
      <c r="N212" s="126">
        <v>42</v>
      </c>
      <c r="O212" s="126"/>
      <c r="P212" s="126">
        <v>32</v>
      </c>
      <c r="Q212" s="126"/>
      <c r="R212" s="126">
        <v>9</v>
      </c>
      <c r="S212" s="126"/>
      <c r="T212" s="127">
        <v>17</v>
      </c>
      <c r="U212" s="127"/>
      <c r="V212" s="127">
        <v>15</v>
      </c>
      <c r="W212" s="127"/>
      <c r="X212" s="127">
        <v>26</v>
      </c>
      <c r="Y212" s="127"/>
      <c r="Z212" s="127">
        <v>24</v>
      </c>
      <c r="AA212" s="127"/>
      <c r="AB212" s="256">
        <v>24</v>
      </c>
      <c r="AC212" s="256"/>
      <c r="AE212" s="496"/>
      <c r="AF212" s="499"/>
      <c r="AG212" s="499"/>
      <c r="AH212" s="125"/>
      <c r="AI212" s="125"/>
      <c r="AJ212" s="125"/>
      <c r="AK212" s="125"/>
      <c r="AL212" s="125"/>
      <c r="AM212" s="125"/>
    </row>
    <row r="213" spans="2:39" ht="12.75" customHeight="1" x14ac:dyDescent="0.2">
      <c r="B213" s="200" t="s">
        <v>120</v>
      </c>
      <c r="C213" s="201" t="s">
        <v>121</v>
      </c>
      <c r="D213" s="201" t="s">
        <v>121</v>
      </c>
      <c r="E213" s="202" t="s">
        <v>121</v>
      </c>
      <c r="F213" s="128">
        <v>75</v>
      </c>
      <c r="G213" s="129"/>
      <c r="H213" s="128">
        <v>57</v>
      </c>
      <c r="I213" s="129"/>
      <c r="J213" s="128">
        <v>48</v>
      </c>
      <c r="K213" s="129"/>
      <c r="L213" s="126">
        <v>78</v>
      </c>
      <c r="M213" s="126"/>
      <c r="N213" s="126">
        <v>35</v>
      </c>
      <c r="O213" s="126"/>
      <c r="P213" s="126">
        <v>51</v>
      </c>
      <c r="Q213" s="126"/>
      <c r="R213" s="126">
        <v>140</v>
      </c>
      <c r="S213" s="126"/>
      <c r="T213" s="127">
        <v>86</v>
      </c>
      <c r="U213" s="127"/>
      <c r="V213" s="127">
        <v>102</v>
      </c>
      <c r="W213" s="127"/>
      <c r="X213" s="127">
        <v>77</v>
      </c>
      <c r="Y213" s="127"/>
      <c r="Z213" s="127">
        <v>66</v>
      </c>
      <c r="AA213" s="127"/>
      <c r="AB213" s="256">
        <v>73</v>
      </c>
      <c r="AC213" s="256"/>
      <c r="AE213" s="496"/>
      <c r="AF213" s="499"/>
      <c r="AG213" s="499"/>
      <c r="AH213" s="125"/>
      <c r="AI213" s="125"/>
      <c r="AJ213" s="125"/>
      <c r="AK213" s="125"/>
      <c r="AL213" s="125"/>
      <c r="AM213" s="125"/>
    </row>
    <row r="214" spans="2:39" ht="12.75" customHeight="1" x14ac:dyDescent="0.2">
      <c r="B214" s="200" t="s">
        <v>122</v>
      </c>
      <c r="C214" s="201" t="s">
        <v>123</v>
      </c>
      <c r="D214" s="201" t="s">
        <v>123</v>
      </c>
      <c r="E214" s="202" t="s">
        <v>123</v>
      </c>
      <c r="F214" s="128">
        <v>36</v>
      </c>
      <c r="G214" s="129"/>
      <c r="H214" s="128">
        <v>49</v>
      </c>
      <c r="I214" s="129"/>
      <c r="J214" s="128">
        <v>96</v>
      </c>
      <c r="K214" s="129"/>
      <c r="L214" s="126">
        <v>181</v>
      </c>
      <c r="M214" s="126"/>
      <c r="N214" s="126">
        <v>57</v>
      </c>
      <c r="O214" s="126"/>
      <c r="P214" s="126">
        <v>24</v>
      </c>
      <c r="Q214" s="126"/>
      <c r="R214" s="126">
        <v>26</v>
      </c>
      <c r="S214" s="126"/>
      <c r="T214" s="127">
        <v>44</v>
      </c>
      <c r="U214" s="127"/>
      <c r="V214" s="127">
        <v>22</v>
      </c>
      <c r="W214" s="127"/>
      <c r="X214" s="127">
        <v>36</v>
      </c>
      <c r="Y214" s="127"/>
      <c r="Z214" s="127">
        <v>39</v>
      </c>
      <c r="AA214" s="127"/>
      <c r="AB214" s="256">
        <v>35</v>
      </c>
      <c r="AC214" s="256"/>
      <c r="AE214" s="496"/>
      <c r="AF214" s="499"/>
      <c r="AG214" s="499"/>
      <c r="AH214" s="125"/>
      <c r="AI214" s="125"/>
      <c r="AJ214" s="125"/>
      <c r="AK214" s="125"/>
      <c r="AL214" s="125"/>
      <c r="AM214" s="125"/>
    </row>
    <row r="215" spans="2:39" ht="12.75" customHeight="1" x14ac:dyDescent="0.2">
      <c r="B215" s="203" t="s">
        <v>84</v>
      </c>
      <c r="C215" s="204" t="s">
        <v>124</v>
      </c>
      <c r="D215" s="204" t="s">
        <v>124</v>
      </c>
      <c r="E215" s="205" t="s">
        <v>124</v>
      </c>
      <c r="F215" s="128">
        <v>4</v>
      </c>
      <c r="G215" s="129"/>
      <c r="H215" s="128">
        <v>7</v>
      </c>
      <c r="I215" s="129"/>
      <c r="J215" s="128">
        <v>10</v>
      </c>
      <c r="K215" s="129"/>
      <c r="L215" s="126">
        <v>5</v>
      </c>
      <c r="M215" s="126"/>
      <c r="N215" s="126">
        <v>4</v>
      </c>
      <c r="O215" s="126"/>
      <c r="P215" s="126">
        <v>3</v>
      </c>
      <c r="Q215" s="126"/>
      <c r="R215" s="126">
        <v>5</v>
      </c>
      <c r="S215" s="126"/>
      <c r="T215" s="127">
        <v>68</v>
      </c>
      <c r="U215" s="127"/>
      <c r="V215" s="127">
        <v>11</v>
      </c>
      <c r="W215" s="127"/>
      <c r="X215" s="127">
        <v>10</v>
      </c>
      <c r="Y215" s="127"/>
      <c r="Z215" s="127">
        <v>6</v>
      </c>
      <c r="AA215" s="127"/>
      <c r="AB215" s="256">
        <v>4</v>
      </c>
      <c r="AC215" s="256"/>
      <c r="AE215" s="496"/>
      <c r="AF215" s="499"/>
      <c r="AG215" s="499"/>
      <c r="AH215" s="125"/>
      <c r="AI215" s="125"/>
      <c r="AJ215" s="125"/>
      <c r="AK215" s="125"/>
      <c r="AL215" s="125"/>
      <c r="AM215" s="125"/>
    </row>
    <row r="216" spans="2:39" ht="12.75" customHeight="1" x14ac:dyDescent="0.2">
      <c r="B216" s="200" t="s">
        <v>125</v>
      </c>
      <c r="C216" s="201" t="s">
        <v>126</v>
      </c>
      <c r="D216" s="201" t="s">
        <v>126</v>
      </c>
      <c r="E216" s="202" t="s">
        <v>126</v>
      </c>
      <c r="F216" s="128">
        <v>165</v>
      </c>
      <c r="G216" s="129"/>
      <c r="H216" s="128">
        <v>141</v>
      </c>
      <c r="I216" s="129"/>
      <c r="J216" s="128">
        <v>117</v>
      </c>
      <c r="K216" s="129"/>
      <c r="L216" s="126">
        <v>97</v>
      </c>
      <c r="M216" s="126"/>
      <c r="N216" s="126">
        <v>107</v>
      </c>
      <c r="O216" s="126"/>
      <c r="P216" s="126">
        <v>83</v>
      </c>
      <c r="Q216" s="126"/>
      <c r="R216" s="126">
        <v>136</v>
      </c>
      <c r="S216" s="126"/>
      <c r="T216" s="127">
        <v>105</v>
      </c>
      <c r="U216" s="127"/>
      <c r="V216" s="127">
        <v>129</v>
      </c>
      <c r="W216" s="127"/>
      <c r="X216" s="127">
        <v>155</v>
      </c>
      <c r="Y216" s="127"/>
      <c r="Z216" s="127">
        <v>131</v>
      </c>
      <c r="AA216" s="127"/>
      <c r="AB216" s="256">
        <v>417</v>
      </c>
      <c r="AC216" s="256"/>
      <c r="AE216" s="496"/>
      <c r="AF216" s="499"/>
      <c r="AG216" s="499"/>
      <c r="AH216" s="125"/>
      <c r="AI216" s="125"/>
      <c r="AJ216" s="125"/>
      <c r="AK216" s="125"/>
      <c r="AL216" s="125"/>
      <c r="AM216" s="125"/>
    </row>
    <row r="217" spans="2:39" ht="12.75" customHeight="1" x14ac:dyDescent="0.2">
      <c r="B217" s="200" t="s">
        <v>61</v>
      </c>
      <c r="C217" s="201" t="s">
        <v>127</v>
      </c>
      <c r="D217" s="201" t="s">
        <v>127</v>
      </c>
      <c r="E217" s="202" t="s">
        <v>127</v>
      </c>
      <c r="F217" s="128">
        <v>50</v>
      </c>
      <c r="G217" s="129"/>
      <c r="H217" s="128">
        <v>78</v>
      </c>
      <c r="I217" s="129"/>
      <c r="J217" s="128">
        <v>101</v>
      </c>
      <c r="K217" s="129"/>
      <c r="L217" s="126">
        <v>105</v>
      </c>
      <c r="M217" s="126"/>
      <c r="N217" s="126">
        <v>68</v>
      </c>
      <c r="O217" s="126"/>
      <c r="P217" s="126">
        <v>52</v>
      </c>
      <c r="Q217" s="126"/>
      <c r="R217" s="126">
        <v>65</v>
      </c>
      <c r="S217" s="126"/>
      <c r="T217" s="127">
        <v>73</v>
      </c>
      <c r="U217" s="127"/>
      <c r="V217" s="127">
        <v>65</v>
      </c>
      <c r="W217" s="127"/>
      <c r="X217" s="127">
        <v>85</v>
      </c>
      <c r="Y217" s="127"/>
      <c r="Z217" s="127">
        <v>98</v>
      </c>
      <c r="AA217" s="127"/>
      <c r="AB217" s="256">
        <v>61</v>
      </c>
      <c r="AC217" s="256"/>
      <c r="AE217" s="496"/>
      <c r="AF217" s="499"/>
      <c r="AG217" s="499"/>
      <c r="AH217" s="125"/>
      <c r="AI217" s="125"/>
      <c r="AJ217" s="125"/>
      <c r="AK217" s="125"/>
      <c r="AL217" s="125"/>
      <c r="AM217" s="125"/>
    </row>
    <row r="218" spans="2:39" ht="12.75" customHeight="1" x14ac:dyDescent="0.2">
      <c r="B218" s="203" t="s">
        <v>128</v>
      </c>
      <c r="C218" s="204" t="s">
        <v>129</v>
      </c>
      <c r="D218" s="204" t="s">
        <v>129</v>
      </c>
      <c r="E218" s="205" t="s">
        <v>129</v>
      </c>
      <c r="F218" s="128">
        <v>44</v>
      </c>
      <c r="G218" s="129"/>
      <c r="H218" s="128">
        <v>64</v>
      </c>
      <c r="I218" s="129"/>
      <c r="J218" s="128">
        <v>68</v>
      </c>
      <c r="K218" s="129"/>
      <c r="L218" s="126">
        <v>70</v>
      </c>
      <c r="M218" s="126"/>
      <c r="N218" s="126">
        <v>58</v>
      </c>
      <c r="O218" s="126"/>
      <c r="P218" s="126">
        <v>73</v>
      </c>
      <c r="Q218" s="126"/>
      <c r="R218" s="126">
        <v>59</v>
      </c>
      <c r="S218" s="126"/>
      <c r="T218" s="127">
        <v>47</v>
      </c>
      <c r="U218" s="127"/>
      <c r="V218" s="127">
        <v>58</v>
      </c>
      <c r="W218" s="127"/>
      <c r="X218" s="127">
        <v>128</v>
      </c>
      <c r="Y218" s="127"/>
      <c r="Z218" s="127">
        <v>85</v>
      </c>
      <c r="AA218" s="127"/>
      <c r="AB218" s="256">
        <v>74</v>
      </c>
      <c r="AC218" s="256"/>
      <c r="AE218" s="496"/>
      <c r="AF218" s="499"/>
      <c r="AG218" s="499"/>
      <c r="AH218" s="125"/>
      <c r="AI218" s="125"/>
      <c r="AJ218" s="125"/>
      <c r="AK218" s="125"/>
      <c r="AL218" s="125"/>
      <c r="AM218" s="125"/>
    </row>
    <row r="219" spans="2:39" ht="23.25" customHeight="1" x14ac:dyDescent="0.2">
      <c r="B219" s="203" t="s">
        <v>130</v>
      </c>
      <c r="C219" s="204" t="s">
        <v>131</v>
      </c>
      <c r="D219" s="204" t="s">
        <v>131</v>
      </c>
      <c r="E219" s="205" t="s">
        <v>131</v>
      </c>
      <c r="F219" s="128">
        <v>328</v>
      </c>
      <c r="G219" s="129"/>
      <c r="H219" s="128">
        <v>337</v>
      </c>
      <c r="I219" s="129"/>
      <c r="J219" s="128">
        <v>484</v>
      </c>
      <c r="K219" s="129"/>
      <c r="L219" s="126">
        <v>420</v>
      </c>
      <c r="M219" s="126"/>
      <c r="N219" s="126">
        <v>439</v>
      </c>
      <c r="O219" s="126"/>
      <c r="P219" s="126">
        <v>454</v>
      </c>
      <c r="Q219" s="126"/>
      <c r="R219" s="126">
        <v>513</v>
      </c>
      <c r="S219" s="126"/>
      <c r="T219" s="127">
        <v>382</v>
      </c>
      <c r="U219" s="127"/>
      <c r="V219" s="127">
        <v>371</v>
      </c>
      <c r="W219" s="127"/>
      <c r="X219" s="127">
        <v>494</v>
      </c>
      <c r="Y219" s="127"/>
      <c r="Z219" s="127">
        <v>333</v>
      </c>
      <c r="AA219" s="127"/>
      <c r="AB219" s="256">
        <v>238</v>
      </c>
      <c r="AC219" s="256"/>
      <c r="AE219" s="496"/>
      <c r="AF219" s="499"/>
      <c r="AG219" s="499"/>
      <c r="AH219" s="125"/>
      <c r="AI219" s="125"/>
      <c r="AJ219" s="125"/>
      <c r="AK219" s="125"/>
      <c r="AL219" s="125"/>
      <c r="AM219" s="125"/>
    </row>
    <row r="220" spans="2:39" ht="12.75" customHeight="1" x14ac:dyDescent="0.2">
      <c r="B220" s="203" t="s">
        <v>132</v>
      </c>
      <c r="C220" s="204" t="s">
        <v>133</v>
      </c>
      <c r="D220" s="204" t="s">
        <v>133</v>
      </c>
      <c r="E220" s="205" t="s">
        <v>133</v>
      </c>
      <c r="F220" s="128">
        <v>6</v>
      </c>
      <c r="G220" s="129"/>
      <c r="H220" s="128">
        <v>8</v>
      </c>
      <c r="I220" s="129"/>
      <c r="J220" s="128">
        <v>9</v>
      </c>
      <c r="K220" s="129"/>
      <c r="L220" s="126">
        <v>14</v>
      </c>
      <c r="M220" s="126"/>
      <c r="N220" s="126">
        <v>15</v>
      </c>
      <c r="O220" s="126"/>
      <c r="P220" s="126">
        <v>11</v>
      </c>
      <c r="Q220" s="126"/>
      <c r="R220" s="126">
        <v>12</v>
      </c>
      <c r="S220" s="126"/>
      <c r="T220" s="127">
        <v>9</v>
      </c>
      <c r="U220" s="127"/>
      <c r="V220" s="127">
        <v>4</v>
      </c>
      <c r="W220" s="127"/>
      <c r="X220" s="127">
        <v>18</v>
      </c>
      <c r="Y220" s="127"/>
      <c r="Z220" s="127">
        <v>6</v>
      </c>
      <c r="AA220" s="127"/>
      <c r="AB220" s="256">
        <v>4</v>
      </c>
      <c r="AC220" s="256"/>
      <c r="AE220" s="496"/>
      <c r="AF220" s="499"/>
      <c r="AG220" s="499"/>
      <c r="AH220" s="125"/>
      <c r="AI220" s="125"/>
      <c r="AJ220" s="125"/>
      <c r="AK220" s="125"/>
      <c r="AL220" s="125"/>
      <c r="AM220" s="125"/>
    </row>
    <row r="221" spans="2:39" ht="12.75" customHeight="1" x14ac:dyDescent="0.2">
      <c r="B221" s="203" t="s">
        <v>134</v>
      </c>
      <c r="C221" s="204" t="s">
        <v>135</v>
      </c>
      <c r="D221" s="204" t="s">
        <v>135</v>
      </c>
      <c r="E221" s="205" t="s">
        <v>135</v>
      </c>
      <c r="F221" s="128">
        <v>1195</v>
      </c>
      <c r="G221" s="129"/>
      <c r="H221" s="128">
        <v>1456</v>
      </c>
      <c r="I221" s="129"/>
      <c r="J221" s="128">
        <v>1217</v>
      </c>
      <c r="K221" s="129"/>
      <c r="L221" s="126">
        <v>1205</v>
      </c>
      <c r="M221" s="126"/>
      <c r="N221" s="126">
        <v>1364</v>
      </c>
      <c r="O221" s="126"/>
      <c r="P221" s="126">
        <v>1272</v>
      </c>
      <c r="Q221" s="126"/>
      <c r="R221" s="126">
        <v>1729</v>
      </c>
      <c r="S221" s="126"/>
      <c r="T221" s="127">
        <v>1523</v>
      </c>
      <c r="U221" s="127"/>
      <c r="V221" s="127">
        <v>1424</v>
      </c>
      <c r="W221" s="127"/>
      <c r="X221" s="127">
        <v>1448</v>
      </c>
      <c r="Y221" s="127"/>
      <c r="Z221" s="127">
        <v>1662</v>
      </c>
      <c r="AA221" s="127"/>
      <c r="AB221" s="256">
        <v>1366</v>
      </c>
      <c r="AC221" s="256"/>
      <c r="AE221" s="496"/>
      <c r="AF221" s="499"/>
      <c r="AG221" s="499"/>
      <c r="AH221" s="125"/>
      <c r="AI221" s="125"/>
      <c r="AJ221" s="125"/>
      <c r="AK221" s="125"/>
      <c r="AL221" s="125"/>
      <c r="AM221" s="125"/>
    </row>
    <row r="222" spans="2:39" ht="24.75" customHeight="1" x14ac:dyDescent="0.2">
      <c r="B222" s="200" t="s">
        <v>136</v>
      </c>
      <c r="C222" s="201" t="s">
        <v>137</v>
      </c>
      <c r="D222" s="201" t="s">
        <v>137</v>
      </c>
      <c r="E222" s="202" t="s">
        <v>137</v>
      </c>
      <c r="F222" s="128">
        <v>11</v>
      </c>
      <c r="G222" s="129"/>
      <c r="H222" s="128">
        <v>23</v>
      </c>
      <c r="I222" s="129"/>
      <c r="J222" s="128">
        <v>18</v>
      </c>
      <c r="K222" s="129"/>
      <c r="L222" s="126">
        <v>22</v>
      </c>
      <c r="M222" s="126"/>
      <c r="N222" s="126">
        <v>25</v>
      </c>
      <c r="O222" s="126"/>
      <c r="P222" s="126">
        <v>10</v>
      </c>
      <c r="Q222" s="126"/>
      <c r="R222" s="126">
        <v>6</v>
      </c>
      <c r="S222" s="126"/>
      <c r="T222" s="127">
        <v>20</v>
      </c>
      <c r="U222" s="127"/>
      <c r="V222" s="127">
        <v>13</v>
      </c>
      <c r="W222" s="127"/>
      <c r="X222" s="127">
        <v>10</v>
      </c>
      <c r="Y222" s="127"/>
      <c r="Z222" s="127">
        <v>5</v>
      </c>
      <c r="AA222" s="127"/>
      <c r="AB222" s="256">
        <v>8</v>
      </c>
      <c r="AC222" s="256"/>
      <c r="AE222" s="496"/>
      <c r="AF222" s="499"/>
      <c r="AG222" s="499"/>
      <c r="AH222" s="125"/>
      <c r="AI222" s="125"/>
      <c r="AJ222" s="125"/>
      <c r="AK222" s="125"/>
      <c r="AL222" s="125"/>
      <c r="AM222" s="125"/>
    </row>
    <row r="223" spans="2:39" ht="13.5" customHeight="1" thickBot="1" x14ac:dyDescent="0.25">
      <c r="B223" s="235" t="s">
        <v>138</v>
      </c>
      <c r="C223" s="236" t="s">
        <v>139</v>
      </c>
      <c r="D223" s="236" t="s">
        <v>139</v>
      </c>
      <c r="E223" s="237" t="s">
        <v>139</v>
      </c>
      <c r="F223" s="442">
        <v>127</v>
      </c>
      <c r="G223" s="443"/>
      <c r="H223" s="442">
        <v>82</v>
      </c>
      <c r="I223" s="443"/>
      <c r="J223" s="442">
        <v>76</v>
      </c>
      <c r="K223" s="443"/>
      <c r="L223" s="126">
        <v>81</v>
      </c>
      <c r="M223" s="126"/>
      <c r="N223" s="126">
        <v>86</v>
      </c>
      <c r="O223" s="126"/>
      <c r="P223" s="126">
        <v>97</v>
      </c>
      <c r="Q223" s="126"/>
      <c r="R223" s="126">
        <v>80</v>
      </c>
      <c r="S223" s="126"/>
      <c r="T223" s="127">
        <v>82</v>
      </c>
      <c r="U223" s="127"/>
      <c r="V223" s="127">
        <v>107</v>
      </c>
      <c r="W223" s="127"/>
      <c r="X223" s="127">
        <v>112</v>
      </c>
      <c r="Y223" s="127"/>
      <c r="Z223" s="127">
        <v>92</v>
      </c>
      <c r="AA223" s="127"/>
      <c r="AB223" s="256">
        <v>123</v>
      </c>
      <c r="AC223" s="256"/>
      <c r="AE223" s="496"/>
      <c r="AF223" s="499"/>
      <c r="AG223" s="499"/>
      <c r="AH223" s="125"/>
      <c r="AI223" s="125"/>
      <c r="AJ223" s="125"/>
      <c r="AK223" s="125"/>
      <c r="AL223" s="125"/>
      <c r="AM223" s="125"/>
    </row>
    <row r="224" spans="2:39" ht="13.5" thickBot="1" x14ac:dyDescent="0.25">
      <c r="B224" s="190" t="s">
        <v>41</v>
      </c>
      <c r="C224" s="191"/>
      <c r="D224" s="191"/>
      <c r="E224" s="192"/>
      <c r="F224" s="451">
        <f>SUM(F203:F223)</f>
        <v>3412</v>
      </c>
      <c r="G224" s="452"/>
      <c r="H224" s="136">
        <f>SUM(H203:H223)</f>
        <v>3903</v>
      </c>
      <c r="I224" s="137"/>
      <c r="J224" s="138">
        <f>SUM(J203:J223)</f>
        <v>3625</v>
      </c>
      <c r="K224" s="138"/>
      <c r="L224" s="136">
        <f>SUM(L203:L223)</f>
        <v>3460</v>
      </c>
      <c r="M224" s="137"/>
      <c r="N224" s="136">
        <f>SUM(N203:N223)</f>
        <v>3625</v>
      </c>
      <c r="O224" s="137"/>
      <c r="P224" s="264">
        <f>(P203+P204+P205+P206+P207+P208+P209+P210+P211+P212+P213+P214+P215+P216+P217+P218+P219+P220+P221+P222+P223)</f>
        <v>3545</v>
      </c>
      <c r="Q224" s="265"/>
      <c r="R224" s="264">
        <f>(R203+R204+R205+R206+R207+R208+R209+R210+R211+R212+R213+R214+R215+R216+R217+R218+R219+R220+R221+R222+R223)</f>
        <v>3962</v>
      </c>
      <c r="S224" s="265"/>
      <c r="T224" s="264">
        <f>(T203+T204+T205+T206+T207+T208+T209+T210+T211+T212+T213+T214+T215+T216+T217+T218+T219+T220+T221+T222+T223)</f>
        <v>3805</v>
      </c>
      <c r="U224" s="265"/>
      <c r="V224" s="264">
        <f>(V203+V204+V205+V206+V207+V208+V209+V210+V211+V212+V213+V214+V215+V216+V217+V218+V219+V220+V221+V222+V223)</f>
        <v>3789</v>
      </c>
      <c r="W224" s="265"/>
      <c r="X224" s="262">
        <f>(X203+X204+X205+X206+X207+X208+X209+X210+X211+X212+X213+X214+X215+X216+X217+X218+X219+X220+X221+X222+X223)</f>
        <v>4029</v>
      </c>
      <c r="Y224" s="263"/>
      <c r="Z224" s="262">
        <f>(Z203+Z204+Z205+Z206+Z207+Z208+Z209+Z210+Z211+Z212+Z213+Z214+Z215+Z216+Z217+Z218+Z219+Z220+Z221+Z222+Z223)</f>
        <v>4096</v>
      </c>
      <c r="AA224" s="263"/>
      <c r="AB224" s="262">
        <f>(AB203+AB204+AB205+AB206+AB207+AB208+AB209+AB210+AB211+AB212+AB213+AB214+AB215+AB216+AB217+AB218+AB219+AB220+AB221+AB222+AB223)</f>
        <v>3334</v>
      </c>
      <c r="AC224" s="263"/>
      <c r="AE224" s="496"/>
      <c r="AF224" s="497"/>
      <c r="AG224" s="498"/>
      <c r="AH224" s="125"/>
      <c r="AI224" s="125"/>
      <c r="AJ224" s="125"/>
      <c r="AK224" s="125"/>
      <c r="AL224" s="125"/>
      <c r="AM224" s="125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06" t="s">
        <v>78</v>
      </c>
      <c r="C226" s="207"/>
      <c r="D226" s="207"/>
      <c r="E226" s="207"/>
      <c r="F226" s="207"/>
      <c r="G226" s="207"/>
      <c r="H226" s="208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09"/>
      <c r="C227" s="210"/>
      <c r="D227" s="210"/>
      <c r="E227" s="210"/>
      <c r="F227" s="210"/>
      <c r="G227" s="210"/>
      <c r="H227" s="211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45" t="s">
        <v>60</v>
      </c>
      <c r="C228" s="146"/>
      <c r="D228" s="146"/>
      <c r="E228" s="258"/>
      <c r="F228" s="175" t="s">
        <v>44</v>
      </c>
      <c r="G228" s="447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41" t="s">
        <v>85</v>
      </c>
      <c r="C229" s="242" t="s">
        <v>103</v>
      </c>
      <c r="D229" s="242" t="s">
        <v>103</v>
      </c>
      <c r="E229" s="440" t="s">
        <v>103</v>
      </c>
      <c r="F229" s="448">
        <f>(F203+H203+J203+L203+N203++P203+R203+T203+V203+X203+Z203+AB203)</f>
        <v>859</v>
      </c>
      <c r="G229" s="449"/>
      <c r="H229" s="450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44" t="s">
        <v>80</v>
      </c>
      <c r="C230" s="245" t="s">
        <v>104</v>
      </c>
      <c r="D230" s="245" t="s">
        <v>104</v>
      </c>
      <c r="E230" s="441" t="s">
        <v>104</v>
      </c>
      <c r="F230" s="227">
        <f>(F204+H204+J204+L204+N204++P204+R204+T204+V204+X204+Z204+AB204)</f>
        <v>711</v>
      </c>
      <c r="G230" s="228"/>
      <c r="H230" s="229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200" t="s">
        <v>105</v>
      </c>
      <c r="C231" s="201" t="s">
        <v>106</v>
      </c>
      <c r="D231" s="201" t="s">
        <v>106</v>
      </c>
      <c r="E231" s="225" t="s">
        <v>106</v>
      </c>
      <c r="F231" s="227">
        <f>(F205+H205+J205+L205+N205++P205+R205+T205+V205+X205+Z205+AB205)</f>
        <v>2999</v>
      </c>
      <c r="G231" s="228"/>
      <c r="H231" s="229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200" t="s">
        <v>107</v>
      </c>
      <c r="C232" s="201" t="s">
        <v>108</v>
      </c>
      <c r="D232" s="201" t="s">
        <v>108</v>
      </c>
      <c r="E232" s="225" t="s">
        <v>108</v>
      </c>
      <c r="F232" s="227">
        <f>(F206+H206+J206+L206+N206+P206+R206+T206+V206+X206+Z206+AB206)</f>
        <v>313</v>
      </c>
      <c r="G232" s="228"/>
      <c r="H232" s="229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03" t="s">
        <v>109</v>
      </c>
      <c r="C233" s="204" t="s">
        <v>110</v>
      </c>
      <c r="D233" s="204" t="s">
        <v>110</v>
      </c>
      <c r="E233" s="230" t="s">
        <v>110</v>
      </c>
      <c r="F233" s="227">
        <f>(F207+H207+J207+L207+N207+P207+R207+T207+V207+X207+Z207+AB207)</f>
        <v>1224</v>
      </c>
      <c r="G233" s="228"/>
      <c r="H233" s="229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03" t="s">
        <v>111</v>
      </c>
      <c r="C234" s="204" t="s">
        <v>112</v>
      </c>
      <c r="D234" s="204" t="s">
        <v>112</v>
      </c>
      <c r="E234" s="230" t="s">
        <v>112</v>
      </c>
      <c r="F234" s="227">
        <f>(F208+H208+J208+L208+N208+P208+R208+T208+V208+X208+Z208+AB208)</f>
        <v>1338</v>
      </c>
      <c r="G234" s="228"/>
      <c r="H234" s="229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03" t="s">
        <v>113</v>
      </c>
      <c r="C235" s="204" t="s">
        <v>114</v>
      </c>
      <c r="D235" s="204" t="s">
        <v>114</v>
      </c>
      <c r="E235" s="230" t="s">
        <v>114</v>
      </c>
      <c r="F235" s="227">
        <f>(F209+H209+J209+L209+N209+P209+R209+T209+V209+X209+Z209+AB209)</f>
        <v>8</v>
      </c>
      <c r="G235" s="228"/>
      <c r="H235" s="229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03" t="s">
        <v>115</v>
      </c>
      <c r="C236" s="204" t="s">
        <v>116</v>
      </c>
      <c r="D236" s="204" t="s">
        <v>116</v>
      </c>
      <c r="E236" s="230" t="s">
        <v>116</v>
      </c>
      <c r="F236" s="227">
        <f t="shared" ref="F236:F249" si="13">(F210+H210+J210+L210+N210+P210+R210+T210+V210+X210+Z210+AB210)</f>
        <v>7402</v>
      </c>
      <c r="G236" s="228"/>
      <c r="H236" s="229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24" t="s">
        <v>82</v>
      </c>
      <c r="C237" s="201" t="s">
        <v>117</v>
      </c>
      <c r="D237" s="201" t="s">
        <v>117</v>
      </c>
      <c r="E237" s="225" t="s">
        <v>117</v>
      </c>
      <c r="F237" s="227">
        <f t="shared" si="13"/>
        <v>1145</v>
      </c>
      <c r="G237" s="228"/>
      <c r="H237" s="229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200" t="s">
        <v>118</v>
      </c>
      <c r="C238" s="201" t="s">
        <v>119</v>
      </c>
      <c r="D238" s="201" t="s">
        <v>119</v>
      </c>
      <c r="E238" s="225" t="s">
        <v>119</v>
      </c>
      <c r="F238" s="227">
        <f t="shared" si="13"/>
        <v>318</v>
      </c>
      <c r="G238" s="228"/>
      <c r="H238" s="229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200" t="s">
        <v>120</v>
      </c>
      <c r="C239" s="201" t="s">
        <v>121</v>
      </c>
      <c r="D239" s="201" t="s">
        <v>121</v>
      </c>
      <c r="E239" s="225" t="s">
        <v>121</v>
      </c>
      <c r="F239" s="227">
        <f t="shared" si="13"/>
        <v>888</v>
      </c>
      <c r="G239" s="228"/>
      <c r="H239" s="229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200" t="s">
        <v>122</v>
      </c>
      <c r="C240" s="201" t="s">
        <v>123</v>
      </c>
      <c r="D240" s="201" t="s">
        <v>123</v>
      </c>
      <c r="E240" s="225" t="s">
        <v>123</v>
      </c>
      <c r="F240" s="227">
        <f t="shared" si="13"/>
        <v>645</v>
      </c>
      <c r="G240" s="228"/>
      <c r="H240" s="229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 x14ac:dyDescent="0.2">
      <c r="B241" s="203" t="s">
        <v>84</v>
      </c>
      <c r="C241" s="204" t="s">
        <v>124</v>
      </c>
      <c r="D241" s="204" t="s">
        <v>124</v>
      </c>
      <c r="E241" s="230" t="s">
        <v>124</v>
      </c>
      <c r="F241" s="227">
        <f t="shared" si="13"/>
        <v>137</v>
      </c>
      <c r="G241" s="228"/>
      <c r="H241" s="229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 x14ac:dyDescent="0.2">
      <c r="B242" s="200" t="s">
        <v>125</v>
      </c>
      <c r="C242" s="201" t="s">
        <v>126</v>
      </c>
      <c r="D242" s="201" t="s">
        <v>126</v>
      </c>
      <c r="E242" s="225" t="s">
        <v>126</v>
      </c>
      <c r="F242" s="227">
        <f t="shared" si="13"/>
        <v>1783</v>
      </c>
      <c r="G242" s="228"/>
      <c r="H242" s="229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 x14ac:dyDescent="0.2">
      <c r="B243" s="200" t="s">
        <v>61</v>
      </c>
      <c r="C243" s="201" t="s">
        <v>127</v>
      </c>
      <c r="D243" s="201" t="s">
        <v>127</v>
      </c>
      <c r="E243" s="225" t="s">
        <v>127</v>
      </c>
      <c r="F243" s="227">
        <f t="shared" si="13"/>
        <v>901</v>
      </c>
      <c r="G243" s="228"/>
      <c r="H243" s="229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 x14ac:dyDescent="0.2">
      <c r="B244" s="203" t="s">
        <v>128</v>
      </c>
      <c r="C244" s="204" t="s">
        <v>129</v>
      </c>
      <c r="D244" s="204" t="s">
        <v>129</v>
      </c>
      <c r="E244" s="230" t="s">
        <v>129</v>
      </c>
      <c r="F244" s="227">
        <f t="shared" si="13"/>
        <v>828</v>
      </c>
      <c r="G244" s="228"/>
      <c r="H244" s="229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 x14ac:dyDescent="0.2">
      <c r="B245" s="203" t="s">
        <v>130</v>
      </c>
      <c r="C245" s="204" t="s">
        <v>131</v>
      </c>
      <c r="D245" s="204" t="s">
        <v>131</v>
      </c>
      <c r="E245" s="230" t="s">
        <v>131</v>
      </c>
      <c r="F245" s="227">
        <f t="shared" si="13"/>
        <v>4793</v>
      </c>
      <c r="G245" s="228"/>
      <c r="H245" s="229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 x14ac:dyDescent="0.2">
      <c r="B246" s="203" t="s">
        <v>132</v>
      </c>
      <c r="C246" s="204" t="s">
        <v>133</v>
      </c>
      <c r="D246" s="204" t="s">
        <v>133</v>
      </c>
      <c r="E246" s="230" t="s">
        <v>133</v>
      </c>
      <c r="F246" s="227">
        <f t="shared" si="13"/>
        <v>116</v>
      </c>
      <c r="G246" s="228"/>
      <c r="H246" s="229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 x14ac:dyDescent="0.2">
      <c r="B247" s="203" t="s">
        <v>134</v>
      </c>
      <c r="C247" s="204" t="s">
        <v>135</v>
      </c>
      <c r="D247" s="204" t="s">
        <v>135</v>
      </c>
      <c r="E247" s="230" t="s">
        <v>135</v>
      </c>
      <c r="F247" s="227">
        <f t="shared" si="13"/>
        <v>16861</v>
      </c>
      <c r="G247" s="228"/>
      <c r="H247" s="229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 x14ac:dyDescent="0.2">
      <c r="B248" s="200" t="s">
        <v>136</v>
      </c>
      <c r="C248" s="201" t="s">
        <v>137</v>
      </c>
      <c r="D248" s="201" t="s">
        <v>137</v>
      </c>
      <c r="E248" s="225" t="s">
        <v>137</v>
      </c>
      <c r="F248" s="227">
        <f t="shared" si="13"/>
        <v>171</v>
      </c>
      <c r="G248" s="228"/>
      <c r="H248" s="229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 x14ac:dyDescent="0.25">
      <c r="B249" s="235" t="s">
        <v>138</v>
      </c>
      <c r="C249" s="236" t="s">
        <v>139</v>
      </c>
      <c r="D249" s="236" t="s">
        <v>139</v>
      </c>
      <c r="E249" s="436" t="s">
        <v>139</v>
      </c>
      <c r="F249" s="444">
        <f t="shared" si="13"/>
        <v>1145</v>
      </c>
      <c r="G249" s="445"/>
      <c r="H249" s="446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 x14ac:dyDescent="0.25">
      <c r="B250" s="437" t="s">
        <v>41</v>
      </c>
      <c r="C250" s="438"/>
      <c r="D250" s="438"/>
      <c r="E250" s="439"/>
      <c r="F250" s="249">
        <f>SUM(F229:F249)</f>
        <v>44585</v>
      </c>
      <c r="G250" s="250"/>
      <c r="H250" s="251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 x14ac:dyDescent="0.2">
      <c r="B252" s="206" t="s">
        <v>62</v>
      </c>
      <c r="C252" s="207"/>
      <c r="D252" s="207"/>
      <c r="E252" s="207"/>
      <c r="F252" s="207"/>
      <c r="G252" s="207"/>
      <c r="H252" s="207"/>
      <c r="I252" s="207"/>
      <c r="J252" s="207"/>
      <c r="K252" s="207"/>
      <c r="L252" s="207"/>
      <c r="M252" s="207"/>
      <c r="N252" s="207"/>
      <c r="O252" s="207"/>
      <c r="P252" s="207"/>
      <c r="Q252" s="207"/>
      <c r="R252" s="207"/>
      <c r="S252" s="207"/>
      <c r="T252" s="207"/>
      <c r="U252" s="207"/>
      <c r="V252" s="207"/>
      <c r="W252" s="207"/>
      <c r="X252" s="207"/>
      <c r="Y252" s="207"/>
      <c r="Z252" s="207"/>
      <c r="AA252" s="207"/>
      <c r="AB252" s="207"/>
      <c r="AC252" s="208"/>
    </row>
    <row r="253" spans="2:29" ht="6.75" customHeight="1" thickBot="1" x14ac:dyDescent="0.25">
      <c r="B253" s="209"/>
      <c r="C253" s="210"/>
      <c r="D253" s="210"/>
      <c r="E253" s="210"/>
      <c r="F253" s="210"/>
      <c r="G253" s="210"/>
      <c r="H253" s="210"/>
      <c r="I253" s="210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1"/>
    </row>
    <row r="254" spans="2:29" x14ac:dyDescent="0.2">
      <c r="B254" s="433" t="s">
        <v>60</v>
      </c>
      <c r="C254" s="434"/>
      <c r="D254" s="434"/>
      <c r="E254" s="435"/>
      <c r="F254" s="252" t="s">
        <v>14</v>
      </c>
      <c r="G254" s="253"/>
      <c r="H254" s="239" t="s">
        <v>15</v>
      </c>
      <c r="I254" s="240"/>
      <c r="J254" s="240" t="s">
        <v>16</v>
      </c>
      <c r="K254" s="240"/>
      <c r="L254" s="240" t="s">
        <v>17</v>
      </c>
      <c r="M254" s="240"/>
      <c r="N254" s="240" t="s">
        <v>18</v>
      </c>
      <c r="O254" s="240"/>
      <c r="P254" s="240" t="s">
        <v>19</v>
      </c>
      <c r="Q254" s="240"/>
      <c r="R254" s="240" t="s">
        <v>21</v>
      </c>
      <c r="S254" s="240"/>
      <c r="T254" s="240" t="s">
        <v>22</v>
      </c>
      <c r="U254" s="240"/>
      <c r="V254" s="240" t="s">
        <v>23</v>
      </c>
      <c r="W254" s="240"/>
      <c r="X254" s="240" t="s">
        <v>24</v>
      </c>
      <c r="Y254" s="240"/>
      <c r="Z254" s="240" t="s">
        <v>25</v>
      </c>
      <c r="AA254" s="240"/>
      <c r="AB254" s="240" t="s">
        <v>26</v>
      </c>
      <c r="AC254" s="253"/>
    </row>
    <row r="255" spans="2:29" ht="12.75" customHeight="1" x14ac:dyDescent="0.2">
      <c r="B255" s="241" t="s">
        <v>85</v>
      </c>
      <c r="C255" s="242" t="s">
        <v>103</v>
      </c>
      <c r="D255" s="242" t="s">
        <v>103</v>
      </c>
      <c r="E255" s="243" t="s">
        <v>103</v>
      </c>
      <c r="F255" s="199">
        <v>1</v>
      </c>
      <c r="G255" s="160">
        <v>1</v>
      </c>
      <c r="H255" s="199">
        <v>1</v>
      </c>
      <c r="I255" s="160">
        <v>1</v>
      </c>
      <c r="J255" s="199">
        <v>1</v>
      </c>
      <c r="K255" s="160">
        <v>1</v>
      </c>
      <c r="L255" s="199">
        <v>1</v>
      </c>
      <c r="M255" s="160">
        <v>1</v>
      </c>
      <c r="N255" s="199" t="s">
        <v>151</v>
      </c>
      <c r="O255" s="160" t="s">
        <v>151</v>
      </c>
      <c r="P255" s="199" t="s">
        <v>151</v>
      </c>
      <c r="Q255" s="160" t="s">
        <v>151</v>
      </c>
      <c r="R255" s="199" t="s">
        <v>151</v>
      </c>
      <c r="S255" s="160" t="s">
        <v>151</v>
      </c>
      <c r="T255" s="199" t="s">
        <v>151</v>
      </c>
      <c r="U255" s="160" t="s">
        <v>151</v>
      </c>
      <c r="V255" s="199" t="s">
        <v>151</v>
      </c>
      <c r="W255" s="160" t="s">
        <v>151</v>
      </c>
      <c r="X255" s="199" t="s">
        <v>151</v>
      </c>
      <c r="Y255" s="160" t="s">
        <v>151</v>
      </c>
      <c r="Z255" s="199" t="s">
        <v>151</v>
      </c>
      <c r="AA255" s="160" t="s">
        <v>151</v>
      </c>
      <c r="AB255" s="199" t="s">
        <v>151</v>
      </c>
      <c r="AC255" s="160" t="s">
        <v>151</v>
      </c>
    </row>
    <row r="256" spans="2:29" ht="24.75" customHeight="1" x14ac:dyDescent="0.2">
      <c r="B256" s="244" t="s">
        <v>80</v>
      </c>
      <c r="C256" s="245" t="s">
        <v>104</v>
      </c>
      <c r="D256" s="245" t="s">
        <v>104</v>
      </c>
      <c r="E256" s="246" t="s">
        <v>104</v>
      </c>
      <c r="F256" s="199">
        <v>1</v>
      </c>
      <c r="G256" s="160">
        <v>1</v>
      </c>
      <c r="H256" s="199">
        <v>1</v>
      </c>
      <c r="I256" s="160">
        <v>1</v>
      </c>
      <c r="J256" s="199">
        <v>1</v>
      </c>
      <c r="K256" s="160">
        <v>1</v>
      </c>
      <c r="L256" s="199">
        <v>1</v>
      </c>
      <c r="M256" s="160">
        <v>1</v>
      </c>
      <c r="N256" s="199" t="s">
        <v>151</v>
      </c>
      <c r="O256" s="160" t="s">
        <v>151</v>
      </c>
      <c r="P256" s="199" t="s">
        <v>151</v>
      </c>
      <c r="Q256" s="160" t="s">
        <v>151</v>
      </c>
      <c r="R256" s="199" t="s">
        <v>151</v>
      </c>
      <c r="S256" s="160" t="s">
        <v>151</v>
      </c>
      <c r="T256" s="199" t="s">
        <v>151</v>
      </c>
      <c r="U256" s="160" t="s">
        <v>151</v>
      </c>
      <c r="V256" s="199" t="s">
        <v>151</v>
      </c>
      <c r="W256" s="160" t="s">
        <v>151</v>
      </c>
      <c r="X256" s="199" t="s">
        <v>151</v>
      </c>
      <c r="Y256" s="160" t="s">
        <v>151</v>
      </c>
      <c r="Z256" s="199" t="s">
        <v>151</v>
      </c>
      <c r="AA256" s="160" t="s">
        <v>151</v>
      </c>
      <c r="AB256" s="199" t="s">
        <v>151</v>
      </c>
      <c r="AC256" s="160" t="s">
        <v>151</v>
      </c>
    </row>
    <row r="257" spans="2:29" ht="12.75" customHeight="1" x14ac:dyDescent="0.2">
      <c r="B257" s="200" t="s">
        <v>105</v>
      </c>
      <c r="C257" s="201" t="s">
        <v>106</v>
      </c>
      <c r="D257" s="201" t="s">
        <v>106</v>
      </c>
      <c r="E257" s="202" t="s">
        <v>106</v>
      </c>
      <c r="F257" s="199">
        <v>1</v>
      </c>
      <c r="G257" s="160">
        <v>1</v>
      </c>
      <c r="H257" s="199">
        <v>1</v>
      </c>
      <c r="I257" s="160">
        <v>1</v>
      </c>
      <c r="J257" s="199">
        <v>1</v>
      </c>
      <c r="K257" s="160">
        <v>1</v>
      </c>
      <c r="L257" s="199">
        <v>1</v>
      </c>
      <c r="M257" s="160">
        <v>1</v>
      </c>
      <c r="N257" s="199" t="s">
        <v>151</v>
      </c>
      <c r="O257" s="160" t="s">
        <v>151</v>
      </c>
      <c r="P257" s="199" t="s">
        <v>164</v>
      </c>
      <c r="Q257" s="160" t="s">
        <v>164</v>
      </c>
      <c r="R257" s="199" t="s">
        <v>151</v>
      </c>
      <c r="S257" s="160" t="s">
        <v>151</v>
      </c>
      <c r="T257" s="199" t="s">
        <v>151</v>
      </c>
      <c r="U257" s="160" t="s">
        <v>151</v>
      </c>
      <c r="V257" s="199" t="s">
        <v>151</v>
      </c>
      <c r="W257" s="160" t="s">
        <v>151</v>
      </c>
      <c r="X257" s="199" t="s">
        <v>151</v>
      </c>
      <c r="Y257" s="160" t="s">
        <v>151</v>
      </c>
      <c r="Z257" s="199" t="s">
        <v>151</v>
      </c>
      <c r="AA257" s="160" t="s">
        <v>151</v>
      </c>
      <c r="AB257" s="199" t="s">
        <v>151</v>
      </c>
      <c r="AC257" s="160" t="s">
        <v>151</v>
      </c>
    </row>
    <row r="258" spans="2:29" ht="12.75" customHeight="1" x14ac:dyDescent="0.2">
      <c r="B258" s="200" t="s">
        <v>107</v>
      </c>
      <c r="C258" s="201" t="s">
        <v>108</v>
      </c>
      <c r="D258" s="201" t="s">
        <v>108</v>
      </c>
      <c r="E258" s="202" t="s">
        <v>108</v>
      </c>
      <c r="F258" s="199">
        <v>1</v>
      </c>
      <c r="G258" s="160">
        <v>1</v>
      </c>
      <c r="H258" s="199">
        <v>1</v>
      </c>
      <c r="I258" s="160">
        <v>1</v>
      </c>
      <c r="J258" s="199">
        <v>1</v>
      </c>
      <c r="K258" s="160">
        <v>1</v>
      </c>
      <c r="L258" s="199">
        <v>1</v>
      </c>
      <c r="M258" s="160">
        <v>1</v>
      </c>
      <c r="N258" s="199" t="s">
        <v>151</v>
      </c>
      <c r="O258" s="160" t="s">
        <v>151</v>
      </c>
      <c r="P258" s="199" t="s">
        <v>151</v>
      </c>
      <c r="Q258" s="160" t="s">
        <v>151</v>
      </c>
      <c r="R258" s="199" t="s">
        <v>151</v>
      </c>
      <c r="S258" s="160" t="s">
        <v>151</v>
      </c>
      <c r="T258" s="199" t="s">
        <v>151</v>
      </c>
      <c r="U258" s="160" t="s">
        <v>151</v>
      </c>
      <c r="V258" s="199" t="s">
        <v>151</v>
      </c>
      <c r="W258" s="160" t="s">
        <v>151</v>
      </c>
      <c r="X258" s="199" t="s">
        <v>151</v>
      </c>
      <c r="Y258" s="160" t="s">
        <v>151</v>
      </c>
      <c r="Z258" s="199" t="s">
        <v>151</v>
      </c>
      <c r="AA258" s="160" t="s">
        <v>151</v>
      </c>
      <c r="AB258" s="199" t="s">
        <v>151</v>
      </c>
      <c r="AC258" s="160" t="s">
        <v>151</v>
      </c>
    </row>
    <row r="259" spans="2:29" ht="12.75" customHeight="1" x14ac:dyDescent="0.2">
      <c r="B259" s="203" t="s">
        <v>109</v>
      </c>
      <c r="C259" s="204" t="s">
        <v>110</v>
      </c>
      <c r="D259" s="204" t="s">
        <v>110</v>
      </c>
      <c r="E259" s="205" t="s">
        <v>110</v>
      </c>
      <c r="F259" s="199">
        <v>1</v>
      </c>
      <c r="G259" s="160">
        <v>1</v>
      </c>
      <c r="H259" s="199">
        <v>1</v>
      </c>
      <c r="I259" s="160">
        <v>1</v>
      </c>
      <c r="J259" s="199">
        <v>1</v>
      </c>
      <c r="K259" s="160">
        <v>1</v>
      </c>
      <c r="L259" s="199">
        <v>1</v>
      </c>
      <c r="M259" s="160">
        <v>1</v>
      </c>
      <c r="N259" s="199" t="s">
        <v>151</v>
      </c>
      <c r="O259" s="160" t="s">
        <v>151</v>
      </c>
      <c r="P259" s="199" t="s">
        <v>151</v>
      </c>
      <c r="Q259" s="160" t="s">
        <v>151</v>
      </c>
      <c r="R259" s="199" t="s">
        <v>151</v>
      </c>
      <c r="S259" s="160" t="s">
        <v>151</v>
      </c>
      <c r="T259" s="199" t="s">
        <v>151</v>
      </c>
      <c r="U259" s="160" t="s">
        <v>151</v>
      </c>
      <c r="V259" s="199" t="s">
        <v>151</v>
      </c>
      <c r="W259" s="160" t="s">
        <v>151</v>
      </c>
      <c r="X259" s="199" t="s">
        <v>151</v>
      </c>
      <c r="Y259" s="160" t="s">
        <v>151</v>
      </c>
      <c r="Z259" s="199">
        <v>0.996</v>
      </c>
      <c r="AA259" s="160"/>
      <c r="AB259" s="199" t="s">
        <v>151</v>
      </c>
      <c r="AC259" s="160" t="s">
        <v>151</v>
      </c>
    </row>
    <row r="260" spans="2:29" ht="12.75" customHeight="1" x14ac:dyDescent="0.2">
      <c r="B260" s="203" t="s">
        <v>111</v>
      </c>
      <c r="C260" s="204" t="s">
        <v>112</v>
      </c>
      <c r="D260" s="204" t="s">
        <v>112</v>
      </c>
      <c r="E260" s="205" t="s">
        <v>112</v>
      </c>
      <c r="F260" s="199">
        <v>1</v>
      </c>
      <c r="G260" s="160">
        <v>1</v>
      </c>
      <c r="H260" s="199">
        <v>1</v>
      </c>
      <c r="I260" s="160">
        <v>1</v>
      </c>
      <c r="J260" s="199">
        <v>1</v>
      </c>
      <c r="K260" s="160">
        <v>1</v>
      </c>
      <c r="L260" s="199">
        <v>1</v>
      </c>
      <c r="M260" s="160">
        <v>1</v>
      </c>
      <c r="N260" s="199" t="s">
        <v>151</v>
      </c>
      <c r="O260" s="160" t="s">
        <v>151</v>
      </c>
      <c r="P260" s="199" t="s">
        <v>151</v>
      </c>
      <c r="Q260" s="160" t="s">
        <v>151</v>
      </c>
      <c r="R260" s="199" t="s">
        <v>151</v>
      </c>
      <c r="S260" s="160" t="s">
        <v>151</v>
      </c>
      <c r="T260" s="199" t="s">
        <v>151</v>
      </c>
      <c r="U260" s="160" t="s">
        <v>151</v>
      </c>
      <c r="V260" s="199">
        <v>0.99570000000000003</v>
      </c>
      <c r="W260" s="160" t="s">
        <v>151</v>
      </c>
      <c r="X260" s="199">
        <v>0.99570000000000003</v>
      </c>
      <c r="Y260" s="160" t="s">
        <v>151</v>
      </c>
      <c r="Z260" s="199" t="s">
        <v>151</v>
      </c>
      <c r="AA260" s="160" t="s">
        <v>151</v>
      </c>
      <c r="AB260" s="199" t="s">
        <v>151</v>
      </c>
      <c r="AC260" s="160" t="s">
        <v>151</v>
      </c>
    </row>
    <row r="261" spans="2:29" ht="12.75" customHeight="1" x14ac:dyDescent="0.2">
      <c r="B261" s="203" t="s">
        <v>113</v>
      </c>
      <c r="C261" s="204" t="s">
        <v>114</v>
      </c>
      <c r="D261" s="204" t="s">
        <v>114</v>
      </c>
      <c r="E261" s="205" t="s">
        <v>114</v>
      </c>
      <c r="F261" s="199">
        <v>0</v>
      </c>
      <c r="G261" s="160">
        <v>1</v>
      </c>
      <c r="H261" s="199">
        <v>1</v>
      </c>
      <c r="I261" s="160">
        <v>1</v>
      </c>
      <c r="J261" s="199">
        <v>1</v>
      </c>
      <c r="K261" s="160">
        <v>1</v>
      </c>
      <c r="L261" s="199">
        <v>1</v>
      </c>
      <c r="M261" s="160">
        <v>1</v>
      </c>
      <c r="N261" s="199" t="s">
        <v>151</v>
      </c>
      <c r="O261" s="160" t="s">
        <v>151</v>
      </c>
      <c r="P261" s="199" t="s">
        <v>151</v>
      </c>
      <c r="Q261" s="160" t="s">
        <v>151</v>
      </c>
      <c r="R261" s="199" t="s">
        <v>151</v>
      </c>
      <c r="S261" s="160" t="s">
        <v>151</v>
      </c>
      <c r="T261" s="199" t="s">
        <v>151</v>
      </c>
      <c r="U261" s="160" t="s">
        <v>151</v>
      </c>
      <c r="V261" s="199" t="s">
        <v>151</v>
      </c>
      <c r="W261" s="160" t="s">
        <v>151</v>
      </c>
      <c r="X261" s="199" t="s">
        <v>151</v>
      </c>
      <c r="Y261" s="160" t="s">
        <v>151</v>
      </c>
      <c r="Z261" s="199" t="s">
        <v>151</v>
      </c>
      <c r="AA261" s="160" t="s">
        <v>151</v>
      </c>
      <c r="AB261" s="199" t="s">
        <v>151</v>
      </c>
      <c r="AC261" s="160" t="s">
        <v>151</v>
      </c>
    </row>
    <row r="262" spans="2:29" ht="26.25" customHeight="1" x14ac:dyDescent="0.2">
      <c r="B262" s="203" t="s">
        <v>115</v>
      </c>
      <c r="C262" s="204" t="s">
        <v>116</v>
      </c>
      <c r="D262" s="204" t="s">
        <v>116</v>
      </c>
      <c r="E262" s="205" t="s">
        <v>116</v>
      </c>
      <c r="F262" s="199">
        <v>1</v>
      </c>
      <c r="G262" s="160">
        <v>1</v>
      </c>
      <c r="H262" s="199">
        <v>1</v>
      </c>
      <c r="I262" s="160">
        <v>1</v>
      </c>
      <c r="J262" s="199">
        <v>1</v>
      </c>
      <c r="K262" s="160">
        <v>1</v>
      </c>
      <c r="L262" s="199">
        <v>1</v>
      </c>
      <c r="M262" s="160">
        <v>1</v>
      </c>
      <c r="N262" s="199" t="s">
        <v>151</v>
      </c>
      <c r="O262" s="160" t="s">
        <v>151</v>
      </c>
      <c r="P262" s="199" t="s">
        <v>151</v>
      </c>
      <c r="Q262" s="160" t="s">
        <v>151</v>
      </c>
      <c r="R262" s="199" t="s">
        <v>151</v>
      </c>
      <c r="S262" s="160" t="s">
        <v>151</v>
      </c>
      <c r="T262" s="199" t="s">
        <v>151</v>
      </c>
      <c r="U262" s="160" t="s">
        <v>151</v>
      </c>
      <c r="V262" s="199" t="s">
        <v>151</v>
      </c>
      <c r="W262" s="160" t="s">
        <v>151</v>
      </c>
      <c r="X262" s="199" t="s">
        <v>151</v>
      </c>
      <c r="Y262" s="160" t="s">
        <v>151</v>
      </c>
      <c r="Z262" s="199" t="s">
        <v>151</v>
      </c>
      <c r="AA262" s="160" t="s">
        <v>151</v>
      </c>
      <c r="AB262" s="199" t="s">
        <v>151</v>
      </c>
      <c r="AC262" s="160" t="s">
        <v>151</v>
      </c>
    </row>
    <row r="263" spans="2:29" ht="21.75" customHeight="1" x14ac:dyDescent="0.2">
      <c r="B263" s="224" t="s">
        <v>82</v>
      </c>
      <c r="C263" s="201" t="s">
        <v>117</v>
      </c>
      <c r="D263" s="201" t="s">
        <v>117</v>
      </c>
      <c r="E263" s="202" t="s">
        <v>117</v>
      </c>
      <c r="F263" s="199">
        <v>1</v>
      </c>
      <c r="G263" s="160">
        <v>1</v>
      </c>
      <c r="H263" s="199">
        <v>1</v>
      </c>
      <c r="I263" s="160">
        <v>1</v>
      </c>
      <c r="J263" s="199">
        <v>1</v>
      </c>
      <c r="K263" s="160">
        <v>1</v>
      </c>
      <c r="L263" s="199">
        <v>1</v>
      </c>
      <c r="M263" s="160">
        <v>1</v>
      </c>
      <c r="N263" s="199" t="s">
        <v>151</v>
      </c>
      <c r="O263" s="160" t="s">
        <v>151</v>
      </c>
      <c r="P263" s="199" t="s">
        <v>151</v>
      </c>
      <c r="Q263" s="160" t="s">
        <v>151</v>
      </c>
      <c r="R263" s="199" t="s">
        <v>151</v>
      </c>
      <c r="S263" s="160" t="s">
        <v>151</v>
      </c>
      <c r="T263" s="199" t="s">
        <v>151</v>
      </c>
      <c r="U263" s="160" t="s">
        <v>151</v>
      </c>
      <c r="V263" s="199" t="s">
        <v>151</v>
      </c>
      <c r="W263" s="160" t="s">
        <v>151</v>
      </c>
      <c r="X263" s="199" t="s">
        <v>151</v>
      </c>
      <c r="Y263" s="160" t="s">
        <v>151</v>
      </c>
      <c r="Z263" s="199" t="s">
        <v>151</v>
      </c>
      <c r="AA263" s="160" t="s">
        <v>151</v>
      </c>
      <c r="AB263" s="199" t="s">
        <v>151</v>
      </c>
      <c r="AC263" s="160" t="s">
        <v>151</v>
      </c>
    </row>
    <row r="264" spans="2:29" ht="12.75" customHeight="1" x14ac:dyDescent="0.2">
      <c r="B264" s="200" t="s">
        <v>118</v>
      </c>
      <c r="C264" s="201" t="s">
        <v>119</v>
      </c>
      <c r="D264" s="201" t="s">
        <v>119</v>
      </c>
      <c r="E264" s="202" t="s">
        <v>119</v>
      </c>
      <c r="F264" s="199">
        <v>1</v>
      </c>
      <c r="G264" s="160">
        <v>1</v>
      </c>
      <c r="H264" s="199">
        <v>1</v>
      </c>
      <c r="I264" s="160">
        <v>1</v>
      </c>
      <c r="J264" s="199">
        <v>1</v>
      </c>
      <c r="K264" s="160">
        <v>1</v>
      </c>
      <c r="L264" s="199">
        <v>1</v>
      </c>
      <c r="M264" s="160">
        <v>1</v>
      </c>
      <c r="N264" s="199" t="s">
        <v>151</v>
      </c>
      <c r="O264" s="160" t="s">
        <v>151</v>
      </c>
      <c r="P264" s="199" t="s">
        <v>151</v>
      </c>
      <c r="Q264" s="160" t="s">
        <v>151</v>
      </c>
      <c r="R264" s="199" t="s">
        <v>151</v>
      </c>
      <c r="S264" s="160" t="s">
        <v>151</v>
      </c>
      <c r="T264" s="199" t="s">
        <v>151</v>
      </c>
      <c r="U264" s="160" t="s">
        <v>151</v>
      </c>
      <c r="V264" s="199" t="s">
        <v>151</v>
      </c>
      <c r="W264" s="160" t="s">
        <v>151</v>
      </c>
      <c r="X264" s="199" t="s">
        <v>151</v>
      </c>
      <c r="Y264" s="160" t="s">
        <v>151</v>
      </c>
      <c r="Z264" s="199" t="s">
        <v>151</v>
      </c>
      <c r="AA264" s="160" t="s">
        <v>151</v>
      </c>
      <c r="AB264" s="199" t="s">
        <v>151</v>
      </c>
      <c r="AC264" s="160" t="s">
        <v>151</v>
      </c>
    </row>
    <row r="265" spans="2:29" ht="12.75" customHeight="1" x14ac:dyDescent="0.2">
      <c r="B265" s="200" t="s">
        <v>120</v>
      </c>
      <c r="C265" s="201" t="s">
        <v>121</v>
      </c>
      <c r="D265" s="201" t="s">
        <v>121</v>
      </c>
      <c r="E265" s="202" t="s">
        <v>121</v>
      </c>
      <c r="F265" s="199">
        <v>1</v>
      </c>
      <c r="G265" s="160">
        <v>1</v>
      </c>
      <c r="H265" s="199">
        <v>1</v>
      </c>
      <c r="I265" s="160">
        <v>1</v>
      </c>
      <c r="J265" s="199">
        <v>1</v>
      </c>
      <c r="K265" s="160">
        <v>1</v>
      </c>
      <c r="L265" s="199">
        <v>0.5</v>
      </c>
      <c r="M265" s="160"/>
      <c r="N265" s="199" t="s">
        <v>151</v>
      </c>
      <c r="O265" s="160" t="s">
        <v>151</v>
      </c>
      <c r="P265" s="199" t="s">
        <v>151</v>
      </c>
      <c r="Q265" s="160" t="s">
        <v>151</v>
      </c>
      <c r="R265" s="199" t="s">
        <v>151</v>
      </c>
      <c r="S265" s="160" t="s">
        <v>151</v>
      </c>
      <c r="T265" s="199" t="s">
        <v>151</v>
      </c>
      <c r="U265" s="160" t="s">
        <v>151</v>
      </c>
      <c r="V265" s="199" t="s">
        <v>151</v>
      </c>
      <c r="W265" s="160" t="s">
        <v>151</v>
      </c>
      <c r="X265" s="199" t="s">
        <v>151</v>
      </c>
      <c r="Y265" s="160" t="s">
        <v>151</v>
      </c>
      <c r="Z265" s="199" t="s">
        <v>151</v>
      </c>
      <c r="AA265" s="160" t="s">
        <v>151</v>
      </c>
      <c r="AB265" s="199" t="s">
        <v>151</v>
      </c>
      <c r="AC265" s="160" t="s">
        <v>151</v>
      </c>
    </row>
    <row r="266" spans="2:29" ht="12.75" customHeight="1" x14ac:dyDescent="0.2">
      <c r="B266" s="200" t="s">
        <v>122</v>
      </c>
      <c r="C266" s="201" t="s">
        <v>123</v>
      </c>
      <c r="D266" s="201" t="s">
        <v>123</v>
      </c>
      <c r="E266" s="202" t="s">
        <v>123</v>
      </c>
      <c r="F266" s="199">
        <v>1</v>
      </c>
      <c r="G266" s="160">
        <v>1</v>
      </c>
      <c r="H266" s="199">
        <v>1</v>
      </c>
      <c r="I266" s="160">
        <v>1</v>
      </c>
      <c r="J266" s="199">
        <v>1</v>
      </c>
      <c r="K266" s="160">
        <v>1</v>
      </c>
      <c r="L266" s="199">
        <v>1</v>
      </c>
      <c r="M266" s="160">
        <v>1</v>
      </c>
      <c r="N266" s="199" t="s">
        <v>151</v>
      </c>
      <c r="O266" s="160" t="s">
        <v>151</v>
      </c>
      <c r="P266" s="199" t="s">
        <v>151</v>
      </c>
      <c r="Q266" s="160" t="s">
        <v>151</v>
      </c>
      <c r="R266" s="199" t="s">
        <v>151</v>
      </c>
      <c r="S266" s="160" t="s">
        <v>151</v>
      </c>
      <c r="T266" s="199" t="s">
        <v>151</v>
      </c>
      <c r="U266" s="160" t="s">
        <v>151</v>
      </c>
      <c r="V266" s="199" t="s">
        <v>151</v>
      </c>
      <c r="W266" s="160" t="s">
        <v>151</v>
      </c>
      <c r="X266" s="199" t="s">
        <v>151</v>
      </c>
      <c r="Y266" s="160" t="s">
        <v>151</v>
      </c>
      <c r="Z266" s="199" t="s">
        <v>151</v>
      </c>
      <c r="AA266" s="160" t="s">
        <v>151</v>
      </c>
      <c r="AB266" s="199" t="s">
        <v>151</v>
      </c>
      <c r="AC266" s="160" t="s">
        <v>151</v>
      </c>
    </row>
    <row r="267" spans="2:29" ht="12.75" customHeight="1" x14ac:dyDescent="0.2">
      <c r="B267" s="203" t="s">
        <v>84</v>
      </c>
      <c r="C267" s="204" t="s">
        <v>124</v>
      </c>
      <c r="D267" s="204" t="s">
        <v>124</v>
      </c>
      <c r="E267" s="205" t="s">
        <v>124</v>
      </c>
      <c r="F267" s="199">
        <v>1</v>
      </c>
      <c r="G267" s="160">
        <v>1</v>
      </c>
      <c r="H267" s="199">
        <v>1</v>
      </c>
      <c r="I267" s="160">
        <v>1</v>
      </c>
      <c r="J267" s="199">
        <v>1</v>
      </c>
      <c r="K267" s="160">
        <v>1</v>
      </c>
      <c r="L267" s="199">
        <v>0.8</v>
      </c>
      <c r="M267" s="160"/>
      <c r="N267" s="199" t="s">
        <v>151</v>
      </c>
      <c r="O267" s="160" t="s">
        <v>151</v>
      </c>
      <c r="P267" s="199" t="s">
        <v>151</v>
      </c>
      <c r="Q267" s="160" t="s">
        <v>151</v>
      </c>
      <c r="R267" s="199" t="s">
        <v>151</v>
      </c>
      <c r="S267" s="160" t="s">
        <v>151</v>
      </c>
      <c r="T267" s="199" t="s">
        <v>151</v>
      </c>
      <c r="U267" s="160" t="s">
        <v>151</v>
      </c>
      <c r="V267" s="199" t="s">
        <v>151</v>
      </c>
      <c r="W267" s="160" t="s">
        <v>151</v>
      </c>
      <c r="X267" s="199" t="s">
        <v>151</v>
      </c>
      <c r="Y267" s="160" t="s">
        <v>151</v>
      </c>
      <c r="Z267" s="199" t="s">
        <v>151</v>
      </c>
      <c r="AA267" s="160" t="s">
        <v>151</v>
      </c>
      <c r="AB267" s="199" t="s">
        <v>151</v>
      </c>
      <c r="AC267" s="160" t="s">
        <v>151</v>
      </c>
    </row>
    <row r="268" spans="2:29" ht="12.75" customHeight="1" x14ac:dyDescent="0.2">
      <c r="B268" s="200" t="s">
        <v>125</v>
      </c>
      <c r="C268" s="201" t="s">
        <v>126</v>
      </c>
      <c r="D268" s="201" t="s">
        <v>126</v>
      </c>
      <c r="E268" s="202" t="s">
        <v>126</v>
      </c>
      <c r="F268" s="199">
        <v>1</v>
      </c>
      <c r="G268" s="160">
        <v>1</v>
      </c>
      <c r="H268" s="199">
        <v>1</v>
      </c>
      <c r="I268" s="160">
        <v>1</v>
      </c>
      <c r="J268" s="199">
        <v>1</v>
      </c>
      <c r="K268" s="160">
        <v>1</v>
      </c>
      <c r="L268" s="199">
        <v>1</v>
      </c>
      <c r="M268" s="160">
        <v>1</v>
      </c>
      <c r="N268" s="199" t="s">
        <v>151</v>
      </c>
      <c r="O268" s="160" t="s">
        <v>151</v>
      </c>
      <c r="P268" s="199" t="s">
        <v>151</v>
      </c>
      <c r="Q268" s="160" t="s">
        <v>151</v>
      </c>
      <c r="R268" s="199" t="s">
        <v>151</v>
      </c>
      <c r="S268" s="160" t="s">
        <v>151</v>
      </c>
      <c r="T268" s="199" t="s">
        <v>151</v>
      </c>
      <c r="U268" s="160" t="s">
        <v>151</v>
      </c>
      <c r="V268" s="199" t="s">
        <v>151</v>
      </c>
      <c r="W268" s="160" t="s">
        <v>151</v>
      </c>
      <c r="X268" s="199" t="s">
        <v>151</v>
      </c>
      <c r="Y268" s="160" t="s">
        <v>151</v>
      </c>
      <c r="Z268" s="199" t="s">
        <v>151</v>
      </c>
      <c r="AA268" s="160" t="s">
        <v>151</v>
      </c>
      <c r="AB268" s="199" t="s">
        <v>151</v>
      </c>
      <c r="AC268" s="160" t="s">
        <v>151</v>
      </c>
    </row>
    <row r="269" spans="2:29" ht="12.75" customHeight="1" x14ac:dyDescent="0.2">
      <c r="B269" s="200" t="s">
        <v>61</v>
      </c>
      <c r="C269" s="201" t="s">
        <v>127</v>
      </c>
      <c r="D269" s="201" t="s">
        <v>127</v>
      </c>
      <c r="E269" s="202" t="s">
        <v>127</v>
      </c>
      <c r="F269" s="199">
        <v>1</v>
      </c>
      <c r="G269" s="160">
        <v>1</v>
      </c>
      <c r="H269" s="199">
        <v>1</v>
      </c>
      <c r="I269" s="160">
        <v>1</v>
      </c>
      <c r="J269" s="199">
        <v>1</v>
      </c>
      <c r="K269" s="160">
        <v>1</v>
      </c>
      <c r="L269" s="199">
        <v>1</v>
      </c>
      <c r="M269" s="160">
        <v>1</v>
      </c>
      <c r="N269" s="199" t="s">
        <v>151</v>
      </c>
      <c r="O269" s="160" t="s">
        <v>151</v>
      </c>
      <c r="P269" s="199" t="s">
        <v>151</v>
      </c>
      <c r="Q269" s="160" t="s">
        <v>151</v>
      </c>
      <c r="R269" s="199" t="s">
        <v>151</v>
      </c>
      <c r="S269" s="160" t="s">
        <v>151</v>
      </c>
      <c r="T269" s="199" t="s">
        <v>151</v>
      </c>
      <c r="U269" s="160" t="s">
        <v>151</v>
      </c>
      <c r="V269" s="199" t="s">
        <v>151</v>
      </c>
      <c r="W269" s="160" t="s">
        <v>151</v>
      </c>
      <c r="X269" s="199" t="s">
        <v>151</v>
      </c>
      <c r="Y269" s="160" t="s">
        <v>151</v>
      </c>
      <c r="Z269" s="199" t="s">
        <v>151</v>
      </c>
      <c r="AA269" s="160" t="s">
        <v>151</v>
      </c>
      <c r="AB269" s="199" t="s">
        <v>151</v>
      </c>
      <c r="AC269" s="160" t="s">
        <v>151</v>
      </c>
    </row>
    <row r="270" spans="2:29" ht="12.75" customHeight="1" x14ac:dyDescent="0.2">
      <c r="B270" s="203" t="s">
        <v>128</v>
      </c>
      <c r="C270" s="204" t="s">
        <v>129</v>
      </c>
      <c r="D270" s="204" t="s">
        <v>129</v>
      </c>
      <c r="E270" s="205" t="s">
        <v>129</v>
      </c>
      <c r="F270" s="199">
        <v>1</v>
      </c>
      <c r="G270" s="160">
        <v>1</v>
      </c>
      <c r="H270" s="199">
        <v>1</v>
      </c>
      <c r="I270" s="160">
        <v>1</v>
      </c>
      <c r="J270" s="199">
        <v>1</v>
      </c>
      <c r="K270" s="160">
        <v>1</v>
      </c>
      <c r="L270" s="199">
        <v>1</v>
      </c>
      <c r="M270" s="160">
        <v>1</v>
      </c>
      <c r="N270" s="199" t="s">
        <v>163</v>
      </c>
      <c r="O270" s="160" t="s">
        <v>163</v>
      </c>
      <c r="P270" s="199" t="s">
        <v>151</v>
      </c>
      <c r="Q270" s="160" t="s">
        <v>151</v>
      </c>
      <c r="R270" s="199" t="s">
        <v>151</v>
      </c>
      <c r="S270" s="160" t="s">
        <v>151</v>
      </c>
      <c r="T270" s="199" t="s">
        <v>151</v>
      </c>
      <c r="U270" s="160" t="s">
        <v>151</v>
      </c>
      <c r="V270" s="199" t="s">
        <v>151</v>
      </c>
      <c r="W270" s="160" t="s">
        <v>151</v>
      </c>
      <c r="X270" s="199" t="s">
        <v>151</v>
      </c>
      <c r="Y270" s="160" t="s">
        <v>151</v>
      </c>
      <c r="Z270" s="199" t="s">
        <v>151</v>
      </c>
      <c r="AA270" s="160" t="s">
        <v>151</v>
      </c>
      <c r="AB270" s="199" t="s">
        <v>151</v>
      </c>
      <c r="AC270" s="160" t="s">
        <v>151</v>
      </c>
    </row>
    <row r="271" spans="2:29" ht="23.25" customHeight="1" x14ac:dyDescent="0.2">
      <c r="B271" s="203" t="s">
        <v>130</v>
      </c>
      <c r="C271" s="204" t="s">
        <v>131</v>
      </c>
      <c r="D271" s="204" t="s">
        <v>131</v>
      </c>
      <c r="E271" s="205" t="s">
        <v>131</v>
      </c>
      <c r="F271" s="199">
        <v>1</v>
      </c>
      <c r="G271" s="160">
        <v>1</v>
      </c>
      <c r="H271" s="199">
        <v>1</v>
      </c>
      <c r="I271" s="160">
        <v>1</v>
      </c>
      <c r="J271" s="199">
        <v>1</v>
      </c>
      <c r="K271" s="160">
        <v>1</v>
      </c>
      <c r="L271" s="199">
        <v>1</v>
      </c>
      <c r="M271" s="160">
        <v>1</v>
      </c>
      <c r="N271" s="199" t="s">
        <v>151</v>
      </c>
      <c r="O271" s="160" t="s">
        <v>151</v>
      </c>
      <c r="P271" s="199" t="s">
        <v>151</v>
      </c>
      <c r="Q271" s="160" t="s">
        <v>151</v>
      </c>
      <c r="R271" s="199" t="s">
        <v>151</v>
      </c>
      <c r="S271" s="160" t="s">
        <v>151</v>
      </c>
      <c r="T271" s="199" t="s">
        <v>151</v>
      </c>
      <c r="U271" s="160" t="s">
        <v>151</v>
      </c>
      <c r="V271" s="199" t="s">
        <v>151</v>
      </c>
      <c r="W271" s="160" t="s">
        <v>151</v>
      </c>
      <c r="X271" s="199" t="s">
        <v>151</v>
      </c>
      <c r="Y271" s="160" t="s">
        <v>151</v>
      </c>
      <c r="Z271" s="199" t="s">
        <v>151</v>
      </c>
      <c r="AA271" s="160" t="s">
        <v>151</v>
      </c>
      <c r="AB271" s="199" t="s">
        <v>151</v>
      </c>
      <c r="AC271" s="160" t="s">
        <v>151</v>
      </c>
    </row>
    <row r="272" spans="2:29" ht="12.75" customHeight="1" x14ac:dyDescent="0.2">
      <c r="B272" s="203" t="s">
        <v>132</v>
      </c>
      <c r="C272" s="204" t="s">
        <v>133</v>
      </c>
      <c r="D272" s="204" t="s">
        <v>133</v>
      </c>
      <c r="E272" s="205" t="s">
        <v>133</v>
      </c>
      <c r="F272" s="199">
        <v>1</v>
      </c>
      <c r="G272" s="160">
        <v>1</v>
      </c>
      <c r="H272" s="199">
        <v>1</v>
      </c>
      <c r="I272" s="160">
        <v>1</v>
      </c>
      <c r="J272" s="199">
        <v>1</v>
      </c>
      <c r="K272" s="160">
        <v>1</v>
      </c>
      <c r="L272" s="199">
        <v>1</v>
      </c>
      <c r="M272" s="160">
        <v>1</v>
      </c>
      <c r="N272" s="199" t="s">
        <v>151</v>
      </c>
      <c r="O272" s="160" t="s">
        <v>151</v>
      </c>
      <c r="P272" s="199" t="s">
        <v>151</v>
      </c>
      <c r="Q272" s="160" t="s">
        <v>151</v>
      </c>
      <c r="R272" s="199" t="s">
        <v>151</v>
      </c>
      <c r="S272" s="160" t="s">
        <v>151</v>
      </c>
      <c r="T272" s="199" t="s">
        <v>151</v>
      </c>
      <c r="U272" s="160" t="s">
        <v>151</v>
      </c>
      <c r="V272" s="199" t="s">
        <v>151</v>
      </c>
      <c r="W272" s="160" t="s">
        <v>151</v>
      </c>
      <c r="X272" s="199" t="s">
        <v>151</v>
      </c>
      <c r="Y272" s="160" t="s">
        <v>151</v>
      </c>
      <c r="Z272" s="199" t="s">
        <v>151</v>
      </c>
      <c r="AA272" s="160" t="s">
        <v>151</v>
      </c>
      <c r="AB272" s="199" t="s">
        <v>151</v>
      </c>
      <c r="AC272" s="160" t="s">
        <v>151</v>
      </c>
    </row>
    <row r="273" spans="2:40" ht="12.75" customHeight="1" x14ac:dyDescent="0.2">
      <c r="B273" s="203" t="s">
        <v>134</v>
      </c>
      <c r="C273" s="204" t="s">
        <v>135</v>
      </c>
      <c r="D273" s="204" t="s">
        <v>135</v>
      </c>
      <c r="E273" s="205" t="s">
        <v>135</v>
      </c>
      <c r="F273" s="199">
        <v>0.99460000000000004</v>
      </c>
      <c r="G273" s="160">
        <v>1</v>
      </c>
      <c r="H273" s="199">
        <v>1</v>
      </c>
      <c r="I273" s="160">
        <v>1</v>
      </c>
      <c r="J273" s="199">
        <v>1</v>
      </c>
      <c r="K273" s="160">
        <v>1</v>
      </c>
      <c r="L273" s="199">
        <v>1</v>
      </c>
      <c r="M273" s="160">
        <v>1</v>
      </c>
      <c r="N273" s="199" t="s">
        <v>151</v>
      </c>
      <c r="O273" s="160" t="s">
        <v>151</v>
      </c>
      <c r="P273" s="199" t="s">
        <v>151</v>
      </c>
      <c r="Q273" s="160" t="s">
        <v>151</v>
      </c>
      <c r="R273" s="199" t="s">
        <v>151</v>
      </c>
      <c r="S273" s="160" t="s">
        <v>151</v>
      </c>
      <c r="T273" s="199" t="s">
        <v>151</v>
      </c>
      <c r="U273" s="160" t="s">
        <v>151</v>
      </c>
      <c r="V273" s="199" t="s">
        <v>151</v>
      </c>
      <c r="W273" s="160" t="s">
        <v>151</v>
      </c>
      <c r="X273" s="199" t="s">
        <v>151</v>
      </c>
      <c r="Y273" s="160" t="s">
        <v>151</v>
      </c>
      <c r="Z273" s="199" t="s">
        <v>151</v>
      </c>
      <c r="AA273" s="160" t="s">
        <v>151</v>
      </c>
      <c r="AB273" s="199" t="s">
        <v>151</v>
      </c>
      <c r="AC273" s="160" t="s">
        <v>151</v>
      </c>
    </row>
    <row r="274" spans="2:40" ht="23.25" customHeight="1" x14ac:dyDescent="0.2">
      <c r="B274" s="200" t="s">
        <v>136</v>
      </c>
      <c r="C274" s="201" t="s">
        <v>137</v>
      </c>
      <c r="D274" s="201" t="s">
        <v>137</v>
      </c>
      <c r="E274" s="202" t="s">
        <v>137</v>
      </c>
      <c r="F274" s="199">
        <v>1</v>
      </c>
      <c r="G274" s="160">
        <v>1</v>
      </c>
      <c r="H274" s="199">
        <v>1</v>
      </c>
      <c r="I274" s="160">
        <v>1</v>
      </c>
      <c r="J274" s="199">
        <v>1</v>
      </c>
      <c r="K274" s="160">
        <v>1</v>
      </c>
      <c r="L274" s="199">
        <v>1</v>
      </c>
      <c r="M274" s="160">
        <v>1</v>
      </c>
      <c r="N274" s="199" t="s">
        <v>151</v>
      </c>
      <c r="O274" s="160" t="s">
        <v>151</v>
      </c>
      <c r="P274" s="199" t="s">
        <v>151</v>
      </c>
      <c r="Q274" s="160" t="s">
        <v>151</v>
      </c>
      <c r="R274" s="199" t="s">
        <v>151</v>
      </c>
      <c r="S274" s="160" t="s">
        <v>151</v>
      </c>
      <c r="T274" s="199" t="s">
        <v>151</v>
      </c>
      <c r="U274" s="160" t="s">
        <v>151</v>
      </c>
      <c r="V274" s="199" t="s">
        <v>151</v>
      </c>
      <c r="W274" s="160" t="s">
        <v>151</v>
      </c>
      <c r="X274" s="199" t="s">
        <v>151</v>
      </c>
      <c r="Y274" s="160" t="s">
        <v>151</v>
      </c>
      <c r="Z274" s="199" t="s">
        <v>151</v>
      </c>
      <c r="AA274" s="160" t="s">
        <v>151</v>
      </c>
      <c r="AB274" s="199" t="s">
        <v>151</v>
      </c>
      <c r="AC274" s="160" t="s">
        <v>151</v>
      </c>
    </row>
    <row r="275" spans="2:40" ht="13.5" customHeight="1" thickBot="1" x14ac:dyDescent="0.25">
      <c r="B275" s="235" t="s">
        <v>138</v>
      </c>
      <c r="C275" s="236" t="s">
        <v>139</v>
      </c>
      <c r="D275" s="236" t="s">
        <v>139</v>
      </c>
      <c r="E275" s="237" t="s">
        <v>139</v>
      </c>
      <c r="F275" s="199">
        <v>1</v>
      </c>
      <c r="G275" s="160">
        <v>1</v>
      </c>
      <c r="H275" s="199">
        <v>1</v>
      </c>
      <c r="I275" s="160">
        <v>1</v>
      </c>
      <c r="J275" s="199">
        <v>1</v>
      </c>
      <c r="K275" s="160">
        <v>1</v>
      </c>
      <c r="L275" s="199">
        <v>1</v>
      </c>
      <c r="M275" s="160">
        <v>1</v>
      </c>
      <c r="N275" s="199" t="s">
        <v>151</v>
      </c>
      <c r="O275" s="160" t="s">
        <v>151</v>
      </c>
      <c r="P275" s="199" t="s">
        <v>151</v>
      </c>
      <c r="Q275" s="160" t="s">
        <v>151</v>
      </c>
      <c r="R275" s="199" t="s">
        <v>151</v>
      </c>
      <c r="S275" s="160" t="s">
        <v>151</v>
      </c>
      <c r="T275" s="199" t="s">
        <v>151</v>
      </c>
      <c r="U275" s="160" t="s">
        <v>151</v>
      </c>
      <c r="V275" s="199" t="s">
        <v>151</v>
      </c>
      <c r="W275" s="160" t="s">
        <v>151</v>
      </c>
      <c r="X275" s="199" t="s">
        <v>151</v>
      </c>
      <c r="Y275" s="160" t="s">
        <v>151</v>
      </c>
      <c r="Z275" s="199" t="s">
        <v>151</v>
      </c>
      <c r="AA275" s="160" t="s">
        <v>151</v>
      </c>
      <c r="AB275" s="199" t="s">
        <v>151</v>
      </c>
      <c r="AC275" s="160" t="s">
        <v>151</v>
      </c>
    </row>
    <row r="276" spans="2:40" x14ac:dyDescent="0.2"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 x14ac:dyDescent="0.2">
      <c r="B277" s="238" t="s">
        <v>63</v>
      </c>
      <c r="C277" s="238"/>
      <c r="D277" s="238"/>
      <c r="E277" s="238"/>
      <c r="F277" s="238"/>
      <c r="G277" s="238"/>
      <c r="H277" s="238"/>
      <c r="I277" s="238"/>
      <c r="J277" s="238"/>
      <c r="K277" s="238"/>
      <c r="L277" s="238"/>
      <c r="M277" s="23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 x14ac:dyDescent="0.25"/>
    <row r="280" spans="2:40" ht="12.75" customHeight="1" x14ac:dyDescent="0.2">
      <c r="B280" s="206" t="s">
        <v>64</v>
      </c>
      <c r="C280" s="207"/>
      <c r="D280" s="207"/>
      <c r="E280" s="207"/>
      <c r="F280" s="207"/>
      <c r="G280" s="207"/>
      <c r="H280" s="207"/>
      <c r="I280" s="207"/>
      <c r="J280" s="207"/>
      <c r="K280" s="207"/>
      <c r="L280" s="207"/>
      <c r="M280" s="207"/>
      <c r="N280" s="207"/>
      <c r="O280" s="207"/>
      <c r="P280" s="207"/>
      <c r="Q280" s="207"/>
      <c r="R280" s="207"/>
      <c r="S280" s="207"/>
      <c r="T280" s="207"/>
      <c r="U280" s="207"/>
      <c r="V280" s="207"/>
      <c r="W280" s="207"/>
      <c r="X280" s="207"/>
      <c r="Y280" s="207"/>
      <c r="Z280" s="207"/>
      <c r="AA280" s="207"/>
      <c r="AB280" s="207"/>
      <c r="AC280" s="208"/>
    </row>
    <row r="281" spans="2:40" x14ac:dyDescent="0.2">
      <c r="B281" s="231"/>
      <c r="C281" s="232"/>
      <c r="D281" s="232"/>
      <c r="E281" s="232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  <c r="AA281" s="232"/>
      <c r="AB281" s="232"/>
      <c r="AC281" s="233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 x14ac:dyDescent="0.2">
      <c r="B282" s="196" t="s">
        <v>45</v>
      </c>
      <c r="C282" s="196"/>
      <c r="D282" s="196"/>
      <c r="E282" s="196"/>
      <c r="F282" s="181" t="s">
        <v>14</v>
      </c>
      <c r="G282" s="181"/>
      <c r="H282" s="181" t="s">
        <v>15</v>
      </c>
      <c r="I282" s="181"/>
      <c r="J282" s="181" t="s">
        <v>16</v>
      </c>
      <c r="K282" s="181"/>
      <c r="L282" s="181" t="s">
        <v>17</v>
      </c>
      <c r="M282" s="181"/>
      <c r="N282" s="181" t="s">
        <v>18</v>
      </c>
      <c r="O282" s="181"/>
      <c r="P282" s="181" t="s">
        <v>19</v>
      </c>
      <c r="Q282" s="181"/>
      <c r="R282" s="181" t="s">
        <v>21</v>
      </c>
      <c r="S282" s="181"/>
      <c r="T282" s="181" t="s">
        <v>22</v>
      </c>
      <c r="U282" s="181"/>
      <c r="V282" s="181" t="s">
        <v>23</v>
      </c>
      <c r="W282" s="181"/>
      <c r="X282" s="181" t="s">
        <v>24</v>
      </c>
      <c r="Y282" s="181"/>
      <c r="Z282" s="181" t="s">
        <v>25</v>
      </c>
      <c r="AA282" s="181"/>
      <c r="AB282" s="181" t="s">
        <v>26</v>
      </c>
      <c r="AC282" s="181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 x14ac:dyDescent="0.2">
      <c r="B283" s="234" t="s">
        <v>46</v>
      </c>
      <c r="C283" s="198"/>
      <c r="D283" s="198"/>
      <c r="E283" s="198"/>
      <c r="F283" s="183">
        <v>2799</v>
      </c>
      <c r="G283" s="183"/>
      <c r="H283" s="183">
        <v>2917</v>
      </c>
      <c r="I283" s="183"/>
      <c r="J283" s="183">
        <v>2712</v>
      </c>
      <c r="K283" s="183"/>
      <c r="L283" s="183">
        <v>2709</v>
      </c>
      <c r="M283" s="183"/>
      <c r="N283" s="183">
        <v>2709</v>
      </c>
      <c r="O283" s="183"/>
      <c r="P283" s="183">
        <v>2823</v>
      </c>
      <c r="Q283" s="183"/>
      <c r="R283" s="183">
        <v>2850</v>
      </c>
      <c r="S283" s="183"/>
      <c r="T283" s="183">
        <v>2967</v>
      </c>
      <c r="U283" s="183"/>
      <c r="V283" s="183">
        <v>2945</v>
      </c>
      <c r="W283" s="183"/>
      <c r="X283" s="183">
        <v>3049</v>
      </c>
      <c r="Y283" s="183"/>
      <c r="Z283" s="183">
        <v>3187</v>
      </c>
      <c r="AA283" s="183"/>
      <c r="AB283" s="183">
        <v>2706</v>
      </c>
      <c r="AC283" s="183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 x14ac:dyDescent="0.2">
      <c r="B284" s="185" t="s">
        <v>47</v>
      </c>
      <c r="C284" s="161"/>
      <c r="D284" s="161"/>
      <c r="E284" s="161"/>
      <c r="F284" s="160">
        <v>183</v>
      </c>
      <c r="G284" s="160"/>
      <c r="H284" s="160">
        <v>262</v>
      </c>
      <c r="I284" s="160"/>
      <c r="J284" s="160">
        <v>263</v>
      </c>
      <c r="K284" s="160"/>
      <c r="L284" s="160">
        <v>233</v>
      </c>
      <c r="M284" s="160"/>
      <c r="N284" s="160">
        <v>206</v>
      </c>
      <c r="O284" s="160"/>
      <c r="P284" s="160">
        <v>204</v>
      </c>
      <c r="Q284" s="160"/>
      <c r="R284" s="160">
        <v>191</v>
      </c>
      <c r="S284" s="160"/>
      <c r="T284" s="160">
        <v>235</v>
      </c>
      <c r="U284" s="160"/>
      <c r="V284" s="160">
        <v>212</v>
      </c>
      <c r="W284" s="160"/>
      <c r="X284" s="160">
        <v>266</v>
      </c>
      <c r="Y284" s="160"/>
      <c r="Z284" s="160">
        <v>268</v>
      </c>
      <c r="AA284" s="160"/>
      <c r="AB284" s="160">
        <v>191</v>
      </c>
      <c r="AC284" s="160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 x14ac:dyDescent="0.2">
      <c r="B285" s="185" t="s">
        <v>48</v>
      </c>
      <c r="C285" s="161"/>
      <c r="D285" s="161"/>
      <c r="E285" s="161"/>
      <c r="F285" s="160">
        <v>1</v>
      </c>
      <c r="G285" s="160"/>
      <c r="H285" s="160">
        <v>1</v>
      </c>
      <c r="I285" s="160"/>
      <c r="J285" s="160">
        <v>0</v>
      </c>
      <c r="K285" s="160"/>
      <c r="L285" s="160">
        <v>1</v>
      </c>
      <c r="M285" s="160"/>
      <c r="N285" s="160">
        <v>0</v>
      </c>
      <c r="O285" s="160"/>
      <c r="P285" s="160">
        <v>0</v>
      </c>
      <c r="Q285" s="160"/>
      <c r="R285" s="160">
        <v>0</v>
      </c>
      <c r="S285" s="160"/>
      <c r="T285" s="160">
        <v>0</v>
      </c>
      <c r="U285" s="160"/>
      <c r="V285" s="160">
        <v>2</v>
      </c>
      <c r="W285" s="160"/>
      <c r="X285" s="160">
        <v>1</v>
      </c>
      <c r="Y285" s="160"/>
      <c r="Z285" s="160">
        <v>0</v>
      </c>
      <c r="AA285" s="160"/>
      <c r="AB285" s="160">
        <v>1</v>
      </c>
      <c r="AC285" s="160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 x14ac:dyDescent="0.2">
      <c r="B286" s="185" t="s">
        <v>49</v>
      </c>
      <c r="C286" s="161"/>
      <c r="D286" s="161"/>
      <c r="E286" s="161"/>
      <c r="F286" s="160">
        <v>0</v>
      </c>
      <c r="G286" s="160"/>
      <c r="H286" s="160">
        <v>0</v>
      </c>
      <c r="I286" s="160"/>
      <c r="J286" s="160">
        <v>0</v>
      </c>
      <c r="K286" s="160"/>
      <c r="L286" s="160">
        <v>0</v>
      </c>
      <c r="M286" s="160"/>
      <c r="N286" s="160">
        <v>0</v>
      </c>
      <c r="O286" s="160"/>
      <c r="P286" s="160">
        <v>0</v>
      </c>
      <c r="Q286" s="160"/>
      <c r="R286" s="160">
        <v>0</v>
      </c>
      <c r="S286" s="160"/>
      <c r="T286" s="160">
        <v>0</v>
      </c>
      <c r="U286" s="160"/>
      <c r="V286" s="160">
        <v>0</v>
      </c>
      <c r="W286" s="160"/>
      <c r="X286" s="160">
        <v>0</v>
      </c>
      <c r="Y286" s="160"/>
      <c r="Z286" s="160">
        <v>0</v>
      </c>
      <c r="AA286" s="160"/>
      <c r="AB286" s="160">
        <v>0</v>
      </c>
      <c r="AC286" s="160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 x14ac:dyDescent="0.2">
      <c r="B287" s="185" t="s">
        <v>6</v>
      </c>
      <c r="C287" s="161"/>
      <c r="D287" s="161"/>
      <c r="E287" s="161"/>
      <c r="F287" s="160">
        <v>138</v>
      </c>
      <c r="G287" s="160"/>
      <c r="H287" s="160">
        <v>199</v>
      </c>
      <c r="I287" s="160"/>
      <c r="J287" s="160">
        <v>191</v>
      </c>
      <c r="K287" s="160"/>
      <c r="L287" s="160">
        <v>116</v>
      </c>
      <c r="M287" s="160"/>
      <c r="N287" s="160">
        <v>204</v>
      </c>
      <c r="O287" s="160"/>
      <c r="P287" s="160">
        <v>152</v>
      </c>
      <c r="Q287" s="160"/>
      <c r="R287" s="160">
        <v>195</v>
      </c>
      <c r="S287" s="160"/>
      <c r="T287" s="160">
        <v>208</v>
      </c>
      <c r="U287" s="160"/>
      <c r="V287" s="160">
        <v>244</v>
      </c>
      <c r="W287" s="160"/>
      <c r="X287" s="160">
        <v>181</v>
      </c>
      <c r="Y287" s="160"/>
      <c r="Z287" s="160">
        <v>204</v>
      </c>
      <c r="AA287" s="160"/>
      <c r="AB287" s="160">
        <v>113</v>
      </c>
      <c r="AC287" s="160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 x14ac:dyDescent="0.25">
      <c r="B288" s="186" t="s">
        <v>50</v>
      </c>
      <c r="C288" s="171"/>
      <c r="D288" s="171"/>
      <c r="E288" s="171"/>
      <c r="F288" s="160">
        <v>291</v>
      </c>
      <c r="G288" s="160"/>
      <c r="H288" s="160">
        <v>524</v>
      </c>
      <c r="I288" s="160"/>
      <c r="J288" s="160">
        <v>459</v>
      </c>
      <c r="K288" s="160"/>
      <c r="L288" s="160">
        <v>401</v>
      </c>
      <c r="M288" s="160"/>
      <c r="N288" s="160">
        <v>506</v>
      </c>
      <c r="O288" s="160"/>
      <c r="P288" s="160">
        <v>366</v>
      </c>
      <c r="Q288" s="160"/>
      <c r="R288" s="160">
        <v>726</v>
      </c>
      <c r="S288" s="160"/>
      <c r="T288" s="160">
        <v>395</v>
      </c>
      <c r="U288" s="160"/>
      <c r="V288" s="160">
        <v>386</v>
      </c>
      <c r="W288" s="160"/>
      <c r="X288" s="160">
        <v>532</v>
      </c>
      <c r="Y288" s="160"/>
      <c r="Z288" s="160">
        <v>437</v>
      </c>
      <c r="AA288" s="160"/>
      <c r="AB288" s="160">
        <v>323</v>
      </c>
      <c r="AC288" s="160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 x14ac:dyDescent="0.25">
      <c r="B289" s="136" t="s">
        <v>41</v>
      </c>
      <c r="C289" s="138"/>
      <c r="D289" s="138"/>
      <c r="E289" s="138"/>
      <c r="F289" s="179">
        <f>SUM(F283:F288)</f>
        <v>3412</v>
      </c>
      <c r="G289" s="180"/>
      <c r="H289" s="173">
        <f>SUM(H283:H288)</f>
        <v>3903</v>
      </c>
      <c r="I289" s="174"/>
      <c r="J289" s="178">
        <f>SUM(J283:J288)</f>
        <v>3625</v>
      </c>
      <c r="K289" s="178"/>
      <c r="L289" s="173">
        <f>SUM(L283:L288)</f>
        <v>3460</v>
      </c>
      <c r="M289" s="174"/>
      <c r="N289" s="178">
        <f>SUM(N283:N288)</f>
        <v>3625</v>
      </c>
      <c r="O289" s="178"/>
      <c r="P289" s="173">
        <f>P283+P284+P285+P286+P287+P288</f>
        <v>3545</v>
      </c>
      <c r="Q289" s="174"/>
      <c r="R289" s="173">
        <f>R283+R284+R285+R286+R287+R288</f>
        <v>3962</v>
      </c>
      <c r="S289" s="174"/>
      <c r="T289" s="173">
        <f>T283+T284+T285+T286+T287+T288</f>
        <v>3805</v>
      </c>
      <c r="U289" s="174"/>
      <c r="V289" s="173">
        <f>V283+V284+V285+V286+V287+V288</f>
        <v>3789</v>
      </c>
      <c r="W289" s="174"/>
      <c r="X289" s="173">
        <f>X283+X284+X285+X286+X287+X288</f>
        <v>4029</v>
      </c>
      <c r="Y289" s="174"/>
      <c r="Z289" s="173">
        <f>Z283+Z284+Z285+Z286+Z287+Z288</f>
        <v>4096</v>
      </c>
      <c r="AA289" s="174"/>
      <c r="AB289" s="173">
        <f>AB283+AB284+AB285+AB286+AB287+AB288</f>
        <v>3334</v>
      </c>
      <c r="AC289" s="17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 x14ac:dyDescent="0.25"/>
    <row r="296" spans="2:40" ht="12.75" customHeight="1" x14ac:dyDescent="0.2">
      <c r="B296" s="206" t="s">
        <v>79</v>
      </c>
      <c r="C296" s="207"/>
      <c r="D296" s="207"/>
      <c r="E296" s="207"/>
      <c r="F296" s="207"/>
      <c r="G296" s="208"/>
      <c r="H296" s="3"/>
    </row>
    <row r="297" spans="2:40" ht="13.5" thickBot="1" x14ac:dyDescent="0.25">
      <c r="B297" s="209"/>
      <c r="C297" s="210"/>
      <c r="D297" s="210"/>
      <c r="E297" s="210"/>
      <c r="F297" s="210"/>
      <c r="G297" s="211"/>
      <c r="H297" s="3"/>
    </row>
    <row r="298" spans="2:40" ht="13.5" thickBot="1" x14ac:dyDescent="0.25">
      <c r="B298" s="187" t="s">
        <v>45</v>
      </c>
      <c r="C298" s="188"/>
      <c r="D298" s="188"/>
      <c r="E298" s="189"/>
      <c r="F298" s="212" t="s">
        <v>44</v>
      </c>
      <c r="G298" s="213"/>
      <c r="H298" s="3"/>
    </row>
    <row r="299" spans="2:40" x14ac:dyDescent="0.2">
      <c r="B299" s="215" t="s">
        <v>46</v>
      </c>
      <c r="C299" s="148"/>
      <c r="D299" s="148"/>
      <c r="E299" s="149"/>
      <c r="F299" s="184">
        <f t="shared" ref="F299:F304" si="14">(F283+H283+J283+L283+N283+P283+R283+T283+V283+X283+Z283++AB283)</f>
        <v>34373</v>
      </c>
      <c r="G299" s="152"/>
    </row>
    <row r="300" spans="2:40" x14ac:dyDescent="0.2">
      <c r="B300" s="185" t="s">
        <v>47</v>
      </c>
      <c r="C300" s="161"/>
      <c r="D300" s="161"/>
      <c r="E300" s="177"/>
      <c r="F300" s="184">
        <f t="shared" si="14"/>
        <v>2714</v>
      </c>
      <c r="G300" s="152"/>
    </row>
    <row r="301" spans="2:40" x14ac:dyDescent="0.2">
      <c r="B301" s="185" t="s">
        <v>48</v>
      </c>
      <c r="C301" s="161"/>
      <c r="D301" s="161"/>
      <c r="E301" s="177"/>
      <c r="F301" s="184">
        <f t="shared" si="14"/>
        <v>7</v>
      </c>
      <c r="G301" s="152"/>
    </row>
    <row r="302" spans="2:40" x14ac:dyDescent="0.2">
      <c r="B302" s="185" t="s">
        <v>49</v>
      </c>
      <c r="C302" s="161"/>
      <c r="D302" s="161"/>
      <c r="E302" s="177"/>
      <c r="F302" s="184">
        <f t="shared" si="14"/>
        <v>0</v>
      </c>
      <c r="G302" s="152"/>
    </row>
    <row r="303" spans="2:40" x14ac:dyDescent="0.2">
      <c r="B303" s="185" t="s">
        <v>6</v>
      </c>
      <c r="C303" s="161"/>
      <c r="D303" s="161"/>
      <c r="E303" s="177"/>
      <c r="F303" s="184">
        <f t="shared" si="14"/>
        <v>2145</v>
      </c>
      <c r="G303" s="152"/>
    </row>
    <row r="304" spans="2:40" ht="13.5" thickBot="1" x14ac:dyDescent="0.25">
      <c r="B304" s="186" t="s">
        <v>50</v>
      </c>
      <c r="C304" s="171"/>
      <c r="D304" s="171"/>
      <c r="E304" s="172"/>
      <c r="F304" s="184">
        <f t="shared" si="14"/>
        <v>5346</v>
      </c>
      <c r="G304" s="152"/>
    </row>
    <row r="305" spans="2:7" ht="13.5" thickBot="1" x14ac:dyDescent="0.25">
      <c r="B305" s="190" t="s">
        <v>41</v>
      </c>
      <c r="C305" s="191"/>
      <c r="D305" s="191"/>
      <c r="E305" s="192"/>
      <c r="F305" s="136">
        <f>SUM(F299:F304)</f>
        <v>44585</v>
      </c>
      <c r="G305" s="137"/>
    </row>
  </sheetData>
  <protectedRanges>
    <protectedRange password="C6EB" sqref="B18 G18 M18 S18 V20 M20 B20 B22 B24 M24 M22 V22 V24 I1:AC9 A1:H16 I10:P11 I13:U16 V12:AC16" name="INFO GENERAL"/>
  </protectedRanges>
  <mergeCells count="1196">
    <mergeCell ref="N274:O274"/>
    <mergeCell ref="P274:Q274"/>
    <mergeCell ref="AB274:AC274"/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Z269:AA269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P267:Q267"/>
    <mergeCell ref="N270:O270"/>
    <mergeCell ref="P270:Q270"/>
    <mergeCell ref="AB269:AC269"/>
    <mergeCell ref="J270:K270"/>
    <mergeCell ref="L270:M270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J272:K272"/>
    <mergeCell ref="L272:M272"/>
    <mergeCell ref="N272:O272"/>
    <mergeCell ref="P272:Q272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J265:K265"/>
    <mergeCell ref="P265:Q265"/>
    <mergeCell ref="L265:M265"/>
    <mergeCell ref="N265:O265"/>
    <mergeCell ref="P268:Q268"/>
    <mergeCell ref="R268:S268"/>
    <mergeCell ref="AB270:AC270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N268:O268"/>
    <mergeCell ref="F230:H230"/>
    <mergeCell ref="F240:H240"/>
    <mergeCell ref="F239:H239"/>
    <mergeCell ref="F224:G224"/>
    <mergeCell ref="N267:O267"/>
    <mergeCell ref="F248:H248"/>
    <mergeCell ref="F249:H249"/>
    <mergeCell ref="F231:H231"/>
    <mergeCell ref="F238:H238"/>
    <mergeCell ref="F228:H228"/>
    <mergeCell ref="F229:H229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T215:U215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236:E236"/>
    <mergeCell ref="B232:E232"/>
    <mergeCell ref="B233:E233"/>
    <mergeCell ref="B237:E237"/>
    <mergeCell ref="B240:E240"/>
    <mergeCell ref="B234:E234"/>
    <mergeCell ref="B238:E238"/>
    <mergeCell ref="B241:E241"/>
    <mergeCell ref="B231:E231"/>
    <mergeCell ref="B229:E229"/>
    <mergeCell ref="B230:E230"/>
    <mergeCell ref="B228:E228"/>
    <mergeCell ref="B235:E235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H263:I263"/>
    <mergeCell ref="J263:K263"/>
    <mergeCell ref="L263:M263"/>
    <mergeCell ref="N263:O263"/>
    <mergeCell ref="F263:G263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H268:I268"/>
    <mergeCell ref="H271:I271"/>
    <mergeCell ref="H265:I265"/>
    <mergeCell ref="H266:I266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N176:O176"/>
    <mergeCell ref="H175:I175"/>
    <mergeCell ref="J175:K175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T179:U179"/>
    <mergeCell ref="J179:K179"/>
    <mergeCell ref="L179:M179"/>
    <mergeCell ref="N179:O179"/>
    <mergeCell ref="N178:O178"/>
    <mergeCell ref="T178:U178"/>
    <mergeCell ref="J177:K177"/>
    <mergeCell ref="F179:G179"/>
    <mergeCell ref="H179:I179"/>
    <mergeCell ref="N177:O177"/>
    <mergeCell ref="B188:E188"/>
    <mergeCell ref="B189:E189"/>
    <mergeCell ref="F189:G189"/>
    <mergeCell ref="F177:G177"/>
    <mergeCell ref="F187:G18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  <mergeCell ref="B193:E193"/>
    <mergeCell ref="B184:G185"/>
    <mergeCell ref="B186:E186"/>
    <mergeCell ref="B187:E187"/>
    <mergeCell ref="H177:I177"/>
    <mergeCell ref="F190:G190"/>
    <mergeCell ref="F192:G192"/>
    <mergeCell ref="B191:E191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227" workbookViewId="0">
      <selection activeCell="AF293" sqref="AF29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16" t="s">
        <v>2</v>
      </c>
      <c r="C16" s="217"/>
      <c r="D16" s="217"/>
      <c r="E16" s="217"/>
      <c r="F16" s="217"/>
      <c r="G16" s="217"/>
      <c r="H16" s="217"/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8"/>
      <c r="V16" s="267" t="s">
        <v>56</v>
      </c>
      <c r="W16" s="268"/>
      <c r="X16" s="268"/>
      <c r="Y16" s="268"/>
      <c r="Z16" s="268"/>
      <c r="AA16" s="268"/>
      <c r="AB16" s="268"/>
      <c r="AC16" s="269"/>
    </row>
    <row r="17" spans="2:29" x14ac:dyDescent="0.2">
      <c r="B17" s="221" t="s">
        <v>86</v>
      </c>
      <c r="C17" s="222"/>
      <c r="D17" s="222"/>
      <c r="E17" s="222"/>
      <c r="F17" s="222"/>
      <c r="G17" s="222"/>
      <c r="H17" s="222"/>
      <c r="I17" s="222"/>
      <c r="J17" s="222"/>
      <c r="K17" s="222"/>
      <c r="L17" s="222"/>
      <c r="M17" s="222"/>
      <c r="N17" s="222"/>
      <c r="O17" s="222"/>
      <c r="P17" s="222"/>
      <c r="Q17" s="222"/>
      <c r="R17" s="222"/>
      <c r="S17" s="222"/>
      <c r="T17" s="222"/>
      <c r="U17" s="223"/>
      <c r="V17" s="274">
        <v>42683</v>
      </c>
      <c r="W17" s="222"/>
      <c r="X17" s="222"/>
      <c r="Y17" s="222"/>
      <c r="Z17" s="222"/>
      <c r="AA17" s="222"/>
      <c r="AB17" s="222"/>
      <c r="AC17" s="275"/>
    </row>
    <row r="18" spans="2:29" x14ac:dyDescent="0.2">
      <c r="B18" s="219" t="s">
        <v>4</v>
      </c>
      <c r="C18" s="220"/>
      <c r="D18" s="220"/>
      <c r="E18" s="220"/>
      <c r="F18" s="340"/>
      <c r="G18" s="220" t="s">
        <v>4</v>
      </c>
      <c r="H18" s="220"/>
      <c r="I18" s="220"/>
      <c r="J18" s="220"/>
      <c r="K18" s="220"/>
      <c r="L18" s="220"/>
      <c r="M18" s="336" t="s">
        <v>3</v>
      </c>
      <c r="N18" s="220"/>
      <c r="O18" s="220"/>
      <c r="P18" s="220"/>
      <c r="Q18" s="220"/>
      <c r="R18" s="340"/>
      <c r="S18" s="220" t="s">
        <v>55</v>
      </c>
      <c r="T18" s="220"/>
      <c r="U18" s="220"/>
      <c r="V18" s="220"/>
      <c r="W18" s="220"/>
      <c r="X18" s="220"/>
      <c r="Y18" s="220"/>
      <c r="Z18" s="220"/>
      <c r="AA18" s="220"/>
      <c r="AB18" s="220"/>
      <c r="AC18" s="270"/>
    </row>
    <row r="19" spans="2:29" x14ac:dyDescent="0.2">
      <c r="B19" s="408" t="s">
        <v>89</v>
      </c>
      <c r="C19" s="409"/>
      <c r="D19" s="409"/>
      <c r="E19" s="409"/>
      <c r="F19" s="410"/>
      <c r="G19" s="423" t="s">
        <v>89</v>
      </c>
      <c r="H19" s="409"/>
      <c r="I19" s="409"/>
      <c r="J19" s="409"/>
      <c r="K19" s="409"/>
      <c r="L19" s="410"/>
      <c r="M19" s="344" t="s">
        <v>88</v>
      </c>
      <c r="N19" s="345"/>
      <c r="O19" s="345"/>
      <c r="P19" s="345"/>
      <c r="Q19" s="345"/>
      <c r="R19" s="346"/>
      <c r="S19" s="271" t="s">
        <v>87</v>
      </c>
      <c r="T19" s="272"/>
      <c r="U19" s="272"/>
      <c r="V19" s="272"/>
      <c r="W19" s="272"/>
      <c r="X19" s="272"/>
      <c r="Y19" s="272"/>
      <c r="Z19" s="272"/>
      <c r="AA19" s="272"/>
      <c r="AB19" s="272"/>
      <c r="AC19" s="273"/>
    </row>
    <row r="20" spans="2:29" x14ac:dyDescent="0.2">
      <c r="B20" s="219" t="s">
        <v>5</v>
      </c>
      <c r="C20" s="220"/>
      <c r="D20" s="220"/>
      <c r="E20" s="220"/>
      <c r="F20" s="9"/>
      <c r="G20" s="9"/>
      <c r="H20" s="9"/>
      <c r="I20" s="9"/>
      <c r="J20" s="9"/>
      <c r="K20" s="9"/>
      <c r="L20" s="10"/>
      <c r="M20" s="356" t="s">
        <v>6</v>
      </c>
      <c r="N20" s="357"/>
      <c r="O20" s="357"/>
      <c r="P20" s="357"/>
      <c r="Q20" s="357"/>
      <c r="R20" s="357"/>
      <c r="S20" s="220"/>
      <c r="T20" s="220"/>
      <c r="U20" s="220"/>
      <c r="V20" s="336" t="s">
        <v>28</v>
      </c>
      <c r="W20" s="220"/>
      <c r="X20" s="220"/>
      <c r="Y20" s="220"/>
      <c r="Z20" s="220"/>
      <c r="AA20" s="220"/>
      <c r="AB20" s="220"/>
      <c r="AC20" s="270"/>
    </row>
    <row r="21" spans="2:29" x14ac:dyDescent="0.2">
      <c r="B21" s="428" t="s">
        <v>140</v>
      </c>
      <c r="C21" s="429"/>
      <c r="D21" s="429"/>
      <c r="E21" s="429"/>
      <c r="F21" s="429"/>
      <c r="G21" s="429"/>
      <c r="H21" s="429"/>
      <c r="I21" s="429"/>
      <c r="J21" s="429"/>
      <c r="K21" s="429"/>
      <c r="L21" s="430"/>
      <c r="M21" s="366" t="s">
        <v>141</v>
      </c>
      <c r="N21" s="367"/>
      <c r="O21" s="367"/>
      <c r="P21" s="367"/>
      <c r="Q21" s="367"/>
      <c r="R21" s="367"/>
      <c r="S21" s="367"/>
      <c r="T21" s="367"/>
      <c r="U21" s="367"/>
      <c r="V21" s="363" t="s">
        <v>142</v>
      </c>
      <c r="W21" s="364"/>
      <c r="X21" s="364"/>
      <c r="Y21" s="364"/>
      <c r="Z21" s="364"/>
      <c r="AA21" s="364"/>
      <c r="AB21" s="364"/>
      <c r="AC21" s="365"/>
    </row>
    <row r="22" spans="2:29" x14ac:dyDescent="0.2">
      <c r="B22" s="219" t="s">
        <v>20</v>
      </c>
      <c r="C22" s="220"/>
      <c r="D22" s="220"/>
      <c r="E22" s="220"/>
      <c r="F22" s="220"/>
      <c r="G22" s="220"/>
      <c r="H22" s="220"/>
      <c r="I22" s="220"/>
      <c r="J22" s="220"/>
      <c r="K22" s="220"/>
      <c r="L22" s="220"/>
      <c r="M22" s="336" t="s">
        <v>6</v>
      </c>
      <c r="N22" s="220"/>
      <c r="O22" s="220"/>
      <c r="P22" s="220"/>
      <c r="Q22" s="220"/>
      <c r="R22" s="220"/>
      <c r="S22" s="220"/>
      <c r="T22" s="220"/>
      <c r="U22" s="220"/>
      <c r="V22" s="315" t="s">
        <v>28</v>
      </c>
      <c r="W22" s="316"/>
      <c r="X22" s="316"/>
      <c r="Y22" s="316"/>
      <c r="Z22" s="316"/>
      <c r="AA22" s="316"/>
      <c r="AB22" s="316"/>
      <c r="AC22" s="317"/>
    </row>
    <row r="23" spans="2:29" ht="13.5" thickBot="1" x14ac:dyDescent="0.25">
      <c r="B23" s="408" t="s">
        <v>90</v>
      </c>
      <c r="C23" s="409"/>
      <c r="D23" s="409"/>
      <c r="E23" s="409"/>
      <c r="F23" s="409"/>
      <c r="G23" s="409"/>
      <c r="H23" s="409"/>
      <c r="I23" s="409"/>
      <c r="J23" s="409"/>
      <c r="K23" s="409"/>
      <c r="L23" s="410"/>
      <c r="M23" s="304" t="s">
        <v>91</v>
      </c>
      <c r="N23" s="305"/>
      <c r="O23" s="305"/>
      <c r="P23" s="305"/>
      <c r="Q23" s="305"/>
      <c r="R23" s="305"/>
      <c r="S23" s="305"/>
      <c r="T23" s="305"/>
      <c r="U23" s="305"/>
      <c r="V23" s="318" t="s">
        <v>92</v>
      </c>
      <c r="W23" s="319"/>
      <c r="X23" s="319"/>
      <c r="Y23" s="319"/>
      <c r="Z23" s="319"/>
      <c r="AA23" s="319"/>
      <c r="AB23" s="319"/>
      <c r="AC23" s="320"/>
    </row>
    <row r="24" spans="2:29" x14ac:dyDescent="0.2">
      <c r="B24" s="219" t="s">
        <v>27</v>
      </c>
      <c r="C24" s="220"/>
      <c r="D24" s="220"/>
      <c r="E24" s="220"/>
      <c r="F24" s="220"/>
      <c r="G24" s="220"/>
      <c r="H24" s="220"/>
      <c r="I24" s="220"/>
      <c r="J24" s="220"/>
      <c r="K24" s="220"/>
      <c r="L24" s="220"/>
      <c r="M24" s="358" t="s">
        <v>6</v>
      </c>
      <c r="N24" s="268"/>
      <c r="O24" s="268"/>
      <c r="P24" s="268"/>
      <c r="Q24" s="268"/>
      <c r="R24" s="268"/>
      <c r="S24" s="268"/>
      <c r="T24" s="268"/>
      <c r="U24" s="269"/>
      <c r="V24" s="316" t="s">
        <v>28</v>
      </c>
      <c r="W24" s="316"/>
      <c r="X24" s="316"/>
      <c r="Y24" s="316"/>
      <c r="Z24" s="316"/>
      <c r="AA24" s="316"/>
      <c r="AB24" s="316"/>
      <c r="AC24" s="317"/>
    </row>
    <row r="25" spans="2:29" ht="13.5" thickBot="1" x14ac:dyDescent="0.25">
      <c r="B25" s="426" t="s">
        <v>93</v>
      </c>
      <c r="C25" s="427"/>
      <c r="D25" s="427"/>
      <c r="E25" s="427"/>
      <c r="F25" s="427"/>
      <c r="G25" s="427"/>
      <c r="H25" s="427"/>
      <c r="I25" s="427"/>
      <c r="J25" s="427"/>
      <c r="K25" s="427"/>
      <c r="L25" s="427"/>
      <c r="M25" s="306" t="s">
        <v>96</v>
      </c>
      <c r="N25" s="307"/>
      <c r="O25" s="307"/>
      <c r="P25" s="307"/>
      <c r="Q25" s="307"/>
      <c r="R25" s="307"/>
      <c r="S25" s="307"/>
      <c r="T25" s="307"/>
      <c r="U25" s="308"/>
      <c r="V25" s="359" t="s">
        <v>95</v>
      </c>
      <c r="W25" s="359"/>
      <c r="X25" s="359"/>
      <c r="Y25" s="359"/>
      <c r="Z25" s="359"/>
      <c r="AA25" s="359"/>
      <c r="AB25" s="359"/>
      <c r="AC25" s="360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47" t="s">
        <v>7</v>
      </c>
      <c r="C32" s="348"/>
      <c r="D32" s="348"/>
      <c r="E32" s="348"/>
      <c r="F32" s="348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49" t="s">
        <v>42</v>
      </c>
      <c r="C33" s="350"/>
      <c r="D33" s="350"/>
      <c r="E33" s="351"/>
      <c r="F33" s="337" t="s">
        <v>14</v>
      </c>
      <c r="G33" s="338"/>
      <c r="H33" s="339"/>
      <c r="I33" s="337" t="s">
        <v>15</v>
      </c>
      <c r="J33" s="338"/>
      <c r="K33" s="339"/>
      <c r="L33" s="337" t="s">
        <v>16</v>
      </c>
      <c r="M33" s="338"/>
      <c r="N33" s="339"/>
      <c r="O33" s="337" t="s">
        <v>17</v>
      </c>
      <c r="P33" s="338"/>
      <c r="Q33" s="339"/>
      <c r="R33" s="337" t="s">
        <v>18</v>
      </c>
      <c r="S33" s="338"/>
      <c r="T33" s="339"/>
      <c r="U33" s="337" t="s">
        <v>19</v>
      </c>
      <c r="V33" s="338"/>
      <c r="W33" s="339"/>
      <c r="X33" s="297"/>
      <c r="Y33" s="297"/>
      <c r="Z33" s="297"/>
      <c r="AA33" s="15"/>
      <c r="AB33" s="15"/>
      <c r="AC33" s="17"/>
    </row>
    <row r="34" spans="2:29" ht="13.5" thickBot="1" x14ac:dyDescent="0.25">
      <c r="B34" s="352"/>
      <c r="C34" s="353"/>
      <c r="D34" s="353"/>
      <c r="E34" s="354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12" t="s">
        <v>33</v>
      </c>
      <c r="C35" s="413"/>
      <c r="D35" s="413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00" t="s">
        <v>34</v>
      </c>
      <c r="C36" s="401"/>
      <c r="D36" s="401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61" t="s">
        <v>35</v>
      </c>
      <c r="C37" s="362"/>
      <c r="D37" s="362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41">
        <f>H35+H36+H37</f>
        <v>112</v>
      </c>
      <c r="G38" s="342"/>
      <c r="H38" s="343"/>
      <c r="I38" s="341">
        <f>K35+K36+K37</f>
        <v>112</v>
      </c>
      <c r="J38" s="342"/>
      <c r="K38" s="343"/>
      <c r="L38" s="333">
        <f>N35+N36+N37</f>
        <v>112</v>
      </c>
      <c r="M38" s="334"/>
      <c r="N38" s="335"/>
      <c r="O38" s="333">
        <f>Q35+Q36+Q37</f>
        <v>112</v>
      </c>
      <c r="P38" s="334"/>
      <c r="Q38" s="335"/>
      <c r="R38" s="333">
        <f>T35+T36+T37</f>
        <v>112</v>
      </c>
      <c r="S38" s="334"/>
      <c r="T38" s="335"/>
      <c r="U38" s="333">
        <f>W35+W36+W37</f>
        <v>112</v>
      </c>
      <c r="V38" s="334"/>
      <c r="W38" s="335"/>
      <c r="X38" s="355"/>
      <c r="Y38" s="355"/>
      <c r="Z38" s="355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297"/>
      <c r="G40" s="297"/>
      <c r="H40" s="297"/>
      <c r="I40" s="297"/>
      <c r="J40" s="297"/>
      <c r="K40" s="297"/>
      <c r="L40" s="297"/>
      <c r="M40" s="297"/>
      <c r="N40" s="297"/>
      <c r="O40" s="86"/>
      <c r="P40" s="86"/>
      <c r="Q40" s="86"/>
      <c r="R40" s="86"/>
      <c r="S40" s="86"/>
      <c r="T40" s="86"/>
      <c r="U40" s="297"/>
      <c r="V40" s="297"/>
      <c r="W40" s="297"/>
      <c r="X40" s="297"/>
      <c r="Y40" s="297"/>
      <c r="Z40" s="297"/>
      <c r="AA40" s="30"/>
      <c r="AB40" s="30"/>
      <c r="AC40" s="80"/>
    </row>
    <row r="41" spans="2:29" ht="13.5" customHeight="1" thickBot="1" x14ac:dyDescent="0.25">
      <c r="B41" s="349" t="s">
        <v>42</v>
      </c>
      <c r="C41" s="350"/>
      <c r="D41" s="350"/>
      <c r="E41" s="351"/>
      <c r="F41" s="337" t="s">
        <v>21</v>
      </c>
      <c r="G41" s="338"/>
      <c r="H41" s="339"/>
      <c r="I41" s="337" t="s">
        <v>22</v>
      </c>
      <c r="J41" s="338"/>
      <c r="K41" s="339"/>
      <c r="L41" s="337" t="s">
        <v>38</v>
      </c>
      <c r="M41" s="338"/>
      <c r="N41" s="339"/>
      <c r="O41" s="337" t="s">
        <v>24</v>
      </c>
      <c r="P41" s="338"/>
      <c r="Q41" s="339"/>
      <c r="R41" s="337" t="s">
        <v>39</v>
      </c>
      <c r="S41" s="338"/>
      <c r="T41" s="339"/>
      <c r="U41" s="337" t="s">
        <v>40</v>
      </c>
      <c r="V41" s="338"/>
      <c r="W41" s="339"/>
      <c r="X41" s="297"/>
      <c r="Y41" s="297"/>
      <c r="Z41" s="297"/>
      <c r="AA41" s="15"/>
      <c r="AB41" s="15"/>
      <c r="AC41" s="17"/>
    </row>
    <row r="42" spans="2:29" ht="13.5" thickBot="1" x14ac:dyDescent="0.25">
      <c r="B42" s="352"/>
      <c r="C42" s="353"/>
      <c r="D42" s="353"/>
      <c r="E42" s="354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12" t="s">
        <v>33</v>
      </c>
      <c r="C43" s="413"/>
      <c r="D43" s="413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00" t="s">
        <v>34</v>
      </c>
      <c r="C44" s="401"/>
      <c r="D44" s="401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61" t="s">
        <v>35</v>
      </c>
      <c r="C45" s="362"/>
      <c r="D45" s="362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41">
        <f>H43+H44+H45</f>
        <v>112</v>
      </c>
      <c r="G46" s="342"/>
      <c r="H46" s="343"/>
      <c r="I46" s="341">
        <f>K43+K44+K45</f>
        <v>112</v>
      </c>
      <c r="J46" s="342"/>
      <c r="K46" s="343"/>
      <c r="L46" s="333">
        <f>N43+N44+N45</f>
        <v>112</v>
      </c>
      <c r="M46" s="334"/>
      <c r="N46" s="335"/>
      <c r="O46" s="333">
        <f>Q43+Q44+Q45</f>
        <v>144</v>
      </c>
      <c r="P46" s="334"/>
      <c r="Q46" s="335"/>
      <c r="R46" s="333">
        <f>T43+T44+T45</f>
        <v>0</v>
      </c>
      <c r="S46" s="334"/>
      <c r="T46" s="335"/>
      <c r="U46" s="333">
        <f>W43+W44+W45</f>
        <v>0</v>
      </c>
      <c r="V46" s="334"/>
      <c r="W46" s="335"/>
      <c r="X46" s="355"/>
      <c r="Y46" s="355"/>
      <c r="Z46" s="355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298" t="s">
        <v>29</v>
      </c>
      <c r="C48" s="300"/>
      <c r="D48" s="309" t="s">
        <v>8</v>
      </c>
      <c r="E48" s="299"/>
      <c r="F48" s="299"/>
      <c r="G48" s="310"/>
      <c r="H48" s="414" t="s">
        <v>9</v>
      </c>
      <c r="I48" s="415"/>
      <c r="J48" s="309" t="s">
        <v>11</v>
      </c>
      <c r="K48" s="299"/>
      <c r="L48" s="299"/>
      <c r="M48" s="299"/>
      <c r="N48" s="299"/>
      <c r="O48" s="299"/>
      <c r="P48" s="299"/>
      <c r="Q48" s="310"/>
      <c r="R48" s="313" t="s">
        <v>12</v>
      </c>
      <c r="S48" s="314"/>
      <c r="T48" s="298" t="s">
        <v>13</v>
      </c>
      <c r="U48" s="299"/>
      <c r="V48" s="299"/>
      <c r="W48" s="299"/>
      <c r="X48" s="300"/>
      <c r="Y48" s="298" t="s">
        <v>6</v>
      </c>
      <c r="Z48" s="299"/>
      <c r="AA48" s="299"/>
      <c r="AB48" s="299"/>
      <c r="AC48" s="300"/>
    </row>
    <row r="49" spans="2:29" ht="13.5" thickBot="1" x14ac:dyDescent="0.25">
      <c r="B49" s="301"/>
      <c r="C49" s="303"/>
      <c r="D49" s="311"/>
      <c r="E49" s="302"/>
      <c r="F49" s="302"/>
      <c r="G49" s="312"/>
      <c r="H49" s="100" t="s">
        <v>32</v>
      </c>
      <c r="I49" s="101" t="s">
        <v>10</v>
      </c>
      <c r="J49" s="311"/>
      <c r="K49" s="302"/>
      <c r="L49" s="302"/>
      <c r="M49" s="302"/>
      <c r="N49" s="302"/>
      <c r="O49" s="302"/>
      <c r="P49" s="302"/>
      <c r="Q49" s="312"/>
      <c r="R49" s="101" t="s">
        <v>1</v>
      </c>
      <c r="S49" s="101" t="s">
        <v>0</v>
      </c>
      <c r="T49" s="301"/>
      <c r="U49" s="302"/>
      <c r="V49" s="302"/>
      <c r="W49" s="302"/>
      <c r="X49" s="303"/>
      <c r="Y49" s="301"/>
      <c r="Z49" s="302"/>
      <c r="AA49" s="302"/>
      <c r="AB49" s="302"/>
      <c r="AC49" s="303"/>
    </row>
    <row r="50" spans="2:29" x14ac:dyDescent="0.2">
      <c r="B50" s="421" t="s">
        <v>43</v>
      </c>
      <c r="C50" s="422"/>
      <c r="D50" s="416" t="s">
        <v>97</v>
      </c>
      <c r="E50" s="417"/>
      <c r="F50" s="417"/>
      <c r="G50" s="418"/>
      <c r="H50" s="87" t="s">
        <v>98</v>
      </c>
      <c r="I50" s="33"/>
      <c r="J50" s="327" t="s">
        <v>99</v>
      </c>
      <c r="K50" s="328"/>
      <c r="L50" s="328"/>
      <c r="M50" s="328"/>
      <c r="N50" s="328"/>
      <c r="O50" s="328"/>
      <c r="P50" s="328"/>
      <c r="Q50" s="329"/>
      <c r="R50" s="32"/>
      <c r="S50" s="34"/>
      <c r="T50" s="330" t="s">
        <v>100</v>
      </c>
      <c r="U50" s="331"/>
      <c r="V50" s="331"/>
      <c r="W50" s="331"/>
      <c r="X50" s="332"/>
      <c r="Y50" s="325" t="s">
        <v>94</v>
      </c>
      <c r="Z50" s="325"/>
      <c r="AA50" s="325"/>
      <c r="AB50" s="325"/>
      <c r="AC50" s="326"/>
    </row>
    <row r="51" spans="2:29" x14ac:dyDescent="0.2">
      <c r="B51" s="375" t="s">
        <v>30</v>
      </c>
      <c r="C51" s="376"/>
      <c r="D51" s="377" t="s">
        <v>97</v>
      </c>
      <c r="E51" s="378"/>
      <c r="F51" s="378"/>
      <c r="G51" s="379"/>
      <c r="H51" s="88" t="s">
        <v>98</v>
      </c>
      <c r="I51" s="35"/>
      <c r="J51" s="402" t="s">
        <v>99</v>
      </c>
      <c r="K51" s="403"/>
      <c r="L51" s="403"/>
      <c r="M51" s="403"/>
      <c r="N51" s="403"/>
      <c r="O51" s="403"/>
      <c r="P51" s="403"/>
      <c r="Q51" s="404"/>
      <c r="R51" s="105"/>
      <c r="S51" s="74"/>
      <c r="T51" s="321" t="s">
        <v>100</v>
      </c>
      <c r="U51" s="322"/>
      <c r="V51" s="322"/>
      <c r="W51" s="322"/>
      <c r="X51" s="323"/>
      <c r="Y51" s="277" t="s">
        <v>94</v>
      </c>
      <c r="Z51" s="277"/>
      <c r="AA51" s="277"/>
      <c r="AB51" s="277"/>
      <c r="AC51" s="278"/>
    </row>
    <row r="52" spans="2:29" x14ac:dyDescent="0.2">
      <c r="B52" s="370" t="s">
        <v>31</v>
      </c>
      <c r="C52" s="371"/>
      <c r="D52" s="372" t="s">
        <v>101</v>
      </c>
      <c r="E52" s="373"/>
      <c r="F52" s="373"/>
      <c r="G52" s="374"/>
      <c r="H52" s="89" t="s">
        <v>98</v>
      </c>
      <c r="I52" s="37"/>
      <c r="J52" s="288" t="s">
        <v>143</v>
      </c>
      <c r="K52" s="289"/>
      <c r="L52" s="289"/>
      <c r="M52" s="289"/>
      <c r="N52" s="289"/>
      <c r="O52" s="289"/>
      <c r="P52" s="289"/>
      <c r="Q52" s="290"/>
      <c r="R52" s="36"/>
      <c r="S52" s="38"/>
      <c r="T52" s="279" t="s">
        <v>148</v>
      </c>
      <c r="U52" s="280"/>
      <c r="V52" s="280"/>
      <c r="W52" s="280"/>
      <c r="X52" s="281"/>
      <c r="Y52" s="324" t="s">
        <v>146</v>
      </c>
      <c r="Z52" s="325"/>
      <c r="AA52" s="325"/>
      <c r="AB52" s="325"/>
      <c r="AC52" s="326"/>
    </row>
    <row r="53" spans="2:29" x14ac:dyDescent="0.2">
      <c r="B53" s="375" t="s">
        <v>31</v>
      </c>
      <c r="C53" s="376"/>
      <c r="D53" s="377" t="s">
        <v>101</v>
      </c>
      <c r="E53" s="378"/>
      <c r="F53" s="378"/>
      <c r="G53" s="379"/>
      <c r="H53" s="88"/>
      <c r="I53" s="35" t="s">
        <v>98</v>
      </c>
      <c r="J53" s="380" t="s">
        <v>102</v>
      </c>
      <c r="K53" s="381"/>
      <c r="L53" s="381"/>
      <c r="M53" s="381"/>
      <c r="N53" s="381"/>
      <c r="O53" s="381"/>
      <c r="P53" s="381"/>
      <c r="Q53" s="382"/>
      <c r="R53" s="105"/>
      <c r="S53" s="74"/>
      <c r="T53" s="321" t="s">
        <v>149</v>
      </c>
      <c r="U53" s="322"/>
      <c r="V53" s="322"/>
      <c r="W53" s="322"/>
      <c r="X53" s="323"/>
      <c r="Y53" s="276" t="s">
        <v>147</v>
      </c>
      <c r="Z53" s="277"/>
      <c r="AA53" s="277"/>
      <c r="AB53" s="277"/>
      <c r="AC53" s="278"/>
    </row>
    <row r="54" spans="2:29" x14ac:dyDescent="0.2">
      <c r="B54" s="424" t="s">
        <v>31</v>
      </c>
      <c r="C54" s="371"/>
      <c r="D54" s="377" t="s">
        <v>101</v>
      </c>
      <c r="E54" s="378"/>
      <c r="F54" s="378"/>
      <c r="G54" s="379"/>
      <c r="H54" s="89" t="s">
        <v>98</v>
      </c>
      <c r="I54" s="37"/>
      <c r="J54" s="294" t="s">
        <v>144</v>
      </c>
      <c r="K54" s="295"/>
      <c r="L54" s="295"/>
      <c r="M54" s="295"/>
      <c r="N54" s="295"/>
      <c r="O54" s="295"/>
      <c r="P54" s="295"/>
      <c r="Q54" s="296"/>
      <c r="R54" s="39"/>
      <c r="S54" s="40"/>
      <c r="T54" s="285" t="s">
        <v>150</v>
      </c>
      <c r="U54" s="286"/>
      <c r="V54" s="286"/>
      <c r="W54" s="286"/>
      <c r="X54" s="287"/>
      <c r="Y54" s="291" t="s">
        <v>145</v>
      </c>
      <c r="Z54" s="292"/>
      <c r="AA54" s="292"/>
      <c r="AB54" s="292"/>
      <c r="AC54" s="293"/>
    </row>
    <row r="55" spans="2:29" x14ac:dyDescent="0.2">
      <c r="B55" s="375" t="s">
        <v>31</v>
      </c>
      <c r="C55" s="376"/>
      <c r="D55" s="425"/>
      <c r="E55" s="322"/>
      <c r="F55" s="322"/>
      <c r="G55" s="323"/>
      <c r="H55" s="105"/>
      <c r="I55" s="35"/>
      <c r="J55" s="380"/>
      <c r="K55" s="381"/>
      <c r="L55" s="381"/>
      <c r="M55" s="381"/>
      <c r="N55" s="381"/>
      <c r="O55" s="381"/>
      <c r="P55" s="381"/>
      <c r="Q55" s="382"/>
      <c r="R55" s="41"/>
      <c r="S55" s="42"/>
      <c r="T55" s="488"/>
      <c r="U55" s="489"/>
      <c r="V55" s="489"/>
      <c r="W55" s="489"/>
      <c r="X55" s="490"/>
      <c r="Y55" s="384"/>
      <c r="Z55" s="384"/>
      <c r="AA55" s="384"/>
      <c r="AB55" s="384"/>
      <c r="AC55" s="385"/>
    </row>
    <row r="56" spans="2:29" ht="13.5" thickBot="1" x14ac:dyDescent="0.25">
      <c r="B56" s="419"/>
      <c r="C56" s="420"/>
      <c r="D56" s="411"/>
      <c r="E56" s="283"/>
      <c r="F56" s="283"/>
      <c r="G56" s="284"/>
      <c r="H56" s="104"/>
      <c r="I56" s="71"/>
      <c r="J56" s="405"/>
      <c r="K56" s="406"/>
      <c r="L56" s="406"/>
      <c r="M56" s="406"/>
      <c r="N56" s="406"/>
      <c r="O56" s="406"/>
      <c r="P56" s="406"/>
      <c r="Q56" s="407"/>
      <c r="R56" s="72"/>
      <c r="S56" s="73"/>
      <c r="T56" s="282"/>
      <c r="U56" s="283"/>
      <c r="V56" s="283"/>
      <c r="W56" s="283"/>
      <c r="X56" s="284"/>
      <c r="Y56" s="368"/>
      <c r="Z56" s="368"/>
      <c r="AA56" s="368"/>
      <c r="AB56" s="368"/>
      <c r="AC56" s="36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64" t="s">
        <v>51</v>
      </c>
      <c r="C64" s="165"/>
      <c r="D64" s="165"/>
      <c r="E64" s="166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8" t="s">
        <v>0</v>
      </c>
      <c r="C65" s="169"/>
      <c r="D65" s="169" t="s">
        <v>57</v>
      </c>
      <c r="E65" s="38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62" t="s">
        <v>14</v>
      </c>
      <c r="C66" s="163"/>
      <c r="D66" s="160">
        <v>3</v>
      </c>
      <c r="E66" s="16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62" t="s">
        <v>15</v>
      </c>
      <c r="C67" s="163"/>
      <c r="D67" s="160">
        <v>2</v>
      </c>
      <c r="E67" s="16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62" t="s">
        <v>16</v>
      </c>
      <c r="C68" s="163"/>
      <c r="D68" s="160">
        <v>10</v>
      </c>
      <c r="E68" s="16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62" t="s">
        <v>17</v>
      </c>
      <c r="C69" s="163"/>
      <c r="D69" s="160">
        <v>1</v>
      </c>
      <c r="E69" s="16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62" t="s">
        <v>18</v>
      </c>
      <c r="C70" s="163"/>
      <c r="D70" s="160">
        <v>1</v>
      </c>
      <c r="E70" s="16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8" t="s">
        <v>19</v>
      </c>
      <c r="C71" s="159"/>
      <c r="D71" s="160">
        <v>9</v>
      </c>
      <c r="E71" s="16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8" t="s">
        <v>21</v>
      </c>
      <c r="C72" s="159"/>
      <c r="D72" s="160">
        <v>4</v>
      </c>
      <c r="E72" s="16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8" t="s">
        <v>22</v>
      </c>
      <c r="C73" s="159"/>
      <c r="D73" s="160">
        <v>3</v>
      </c>
      <c r="E73" s="16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8" t="s">
        <v>38</v>
      </c>
      <c r="C74" s="159"/>
      <c r="D74" s="160">
        <v>2</v>
      </c>
      <c r="E74" s="16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62" t="s">
        <v>24</v>
      </c>
      <c r="C75" s="163"/>
      <c r="D75" s="160">
        <v>2</v>
      </c>
      <c r="E75" s="16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8" t="s">
        <v>39</v>
      </c>
      <c r="C76" s="159"/>
      <c r="D76" s="160">
        <v>2</v>
      </c>
      <c r="E76" s="16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0" t="s">
        <v>40</v>
      </c>
      <c r="C77" s="131"/>
      <c r="D77" s="132">
        <v>15</v>
      </c>
      <c r="E77" s="133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64" t="s">
        <v>52</v>
      </c>
      <c r="C80" s="165"/>
      <c r="D80" s="165"/>
      <c r="E80" s="166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168" t="s">
        <v>0</v>
      </c>
      <c r="C81" s="169"/>
      <c r="D81" s="169" t="s">
        <v>44</v>
      </c>
      <c r="E81" s="38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162" t="s">
        <v>14</v>
      </c>
      <c r="C82" s="163"/>
      <c r="D82" s="160">
        <v>2787</v>
      </c>
      <c r="E82" s="16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162" t="s">
        <v>15</v>
      </c>
      <c r="C83" s="163"/>
      <c r="D83" s="160">
        <v>4264</v>
      </c>
      <c r="E83" s="16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162" t="s">
        <v>16</v>
      </c>
      <c r="C84" s="163"/>
      <c r="D84" s="160">
        <v>3398</v>
      </c>
      <c r="E84" s="16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162" t="s">
        <v>17</v>
      </c>
      <c r="C85" s="163"/>
      <c r="D85" s="160">
        <v>4179</v>
      </c>
      <c r="E85" s="16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162" t="s">
        <v>18</v>
      </c>
      <c r="C86" s="163"/>
      <c r="D86" s="160">
        <v>3796</v>
      </c>
      <c r="E86" s="16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58" t="s">
        <v>19</v>
      </c>
      <c r="C87" s="159"/>
      <c r="D87" s="160">
        <v>3722</v>
      </c>
      <c r="E87" s="16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58" t="s">
        <v>21</v>
      </c>
      <c r="C88" s="159"/>
      <c r="D88" s="160">
        <v>3547</v>
      </c>
      <c r="E88" s="16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58" t="s">
        <v>22</v>
      </c>
      <c r="C89" s="159"/>
      <c r="D89" s="160">
        <v>4078</v>
      </c>
      <c r="E89" s="16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58" t="s">
        <v>38</v>
      </c>
      <c r="C90" s="159"/>
      <c r="D90" s="160">
        <v>3700</v>
      </c>
      <c r="E90" s="16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162" t="s">
        <v>24</v>
      </c>
      <c r="C91" s="163"/>
      <c r="D91" s="160">
        <v>3897</v>
      </c>
      <c r="E91" s="16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58" t="s">
        <v>39</v>
      </c>
      <c r="C92" s="159"/>
      <c r="D92" s="160">
        <v>4053</v>
      </c>
      <c r="E92" s="16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0" t="s">
        <v>40</v>
      </c>
      <c r="C93" s="131"/>
      <c r="D93" s="132">
        <v>2735</v>
      </c>
      <c r="E93" s="133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392" t="s">
        <v>41</v>
      </c>
      <c r="C94" s="393"/>
      <c r="D94" s="394">
        <f>SUM(D82:D93)</f>
        <v>44156</v>
      </c>
      <c r="E94" s="39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389" t="s">
        <v>67</v>
      </c>
      <c r="C96" s="390"/>
      <c r="D96" s="391"/>
      <c r="E96" s="398">
        <f>D94/1</f>
        <v>44156</v>
      </c>
      <c r="F96" s="399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89" t="s">
        <v>66</v>
      </c>
      <c r="C97" s="390"/>
      <c r="D97" s="391"/>
      <c r="E97" s="396">
        <f>E96/30</f>
        <v>1471.8666666666666</v>
      </c>
      <c r="F97" s="397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39" t="s">
        <v>53</v>
      </c>
      <c r="C99" s="140"/>
      <c r="D99" s="140"/>
      <c r="E99" s="141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2"/>
      <c r="C100" s="143"/>
      <c r="D100" s="143"/>
      <c r="E100" s="144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8" t="s">
        <v>0</v>
      </c>
      <c r="C101" s="169"/>
      <c r="D101" s="169" t="s">
        <v>44</v>
      </c>
      <c r="E101" s="38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62" t="s">
        <v>14</v>
      </c>
      <c r="C102" s="163"/>
      <c r="D102" s="199">
        <v>0.99950000000000006</v>
      </c>
      <c r="E102" s="386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62" t="s">
        <v>15</v>
      </c>
      <c r="C103" s="163"/>
      <c r="D103" s="199">
        <v>0.99970000000000003</v>
      </c>
      <c r="E103" s="386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62" t="s">
        <v>16</v>
      </c>
      <c r="C104" s="163"/>
      <c r="D104" s="199">
        <v>0.99890000000000001</v>
      </c>
      <c r="E104" s="386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62" t="s">
        <v>17</v>
      </c>
      <c r="C105" s="163"/>
      <c r="D105" s="199">
        <v>1</v>
      </c>
      <c r="E105" s="386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62" t="s">
        <v>18</v>
      </c>
      <c r="C106" s="163"/>
      <c r="D106" s="199">
        <v>1</v>
      </c>
      <c r="E106" s="386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8" t="s">
        <v>19</v>
      </c>
      <c r="C107" s="159"/>
      <c r="D107" s="199">
        <v>0.99950000000000006</v>
      </c>
      <c r="E107" s="386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8" t="s">
        <v>21</v>
      </c>
      <c r="C108" s="159"/>
      <c r="D108" s="199">
        <v>0.99939999999999996</v>
      </c>
      <c r="E108" s="386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8" t="s">
        <v>22</v>
      </c>
      <c r="C109" s="159"/>
      <c r="D109" s="387">
        <v>0.99950000000000006</v>
      </c>
      <c r="E109" s="386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8" t="s">
        <v>38</v>
      </c>
      <c r="C110" s="159"/>
      <c r="D110" s="387">
        <v>0.99960000000000004</v>
      </c>
      <c r="E110" s="386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62" t="s">
        <v>24</v>
      </c>
      <c r="C111" s="163"/>
      <c r="D111" s="387">
        <v>0.99960000000000004</v>
      </c>
      <c r="E111" s="386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8" t="s">
        <v>39</v>
      </c>
      <c r="C112" s="159"/>
      <c r="D112" s="387">
        <v>0.99960000000000004</v>
      </c>
      <c r="E112" s="386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0" t="s">
        <v>40</v>
      </c>
      <c r="C113" s="131"/>
      <c r="D113" s="486">
        <v>0.99960000000000004</v>
      </c>
      <c r="E113" s="48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64" t="s">
        <v>54</v>
      </c>
      <c r="C118" s="165"/>
      <c r="D118" s="165"/>
      <c r="E118" s="166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8" t="s">
        <v>0</v>
      </c>
      <c r="C119" s="169"/>
      <c r="D119" s="169" t="s">
        <v>44</v>
      </c>
      <c r="E119" s="38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62" t="s">
        <v>14</v>
      </c>
      <c r="C120" s="163"/>
      <c r="D120" s="160">
        <v>2</v>
      </c>
      <c r="E120" s="16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62" t="s">
        <v>15</v>
      </c>
      <c r="C121" s="163"/>
      <c r="D121" s="160">
        <v>2</v>
      </c>
      <c r="E121" s="16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62" t="s">
        <v>16</v>
      </c>
      <c r="C122" s="163"/>
      <c r="D122" s="160">
        <v>4</v>
      </c>
      <c r="E122" s="16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62" t="s">
        <v>17</v>
      </c>
      <c r="C123" s="163"/>
      <c r="D123" s="160">
        <v>0</v>
      </c>
      <c r="E123" s="16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62" t="s">
        <v>18</v>
      </c>
      <c r="C124" s="163"/>
      <c r="D124" s="160">
        <v>0</v>
      </c>
      <c r="E124" s="16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8" t="s">
        <v>19</v>
      </c>
      <c r="C125" s="159"/>
      <c r="D125" s="160">
        <v>1</v>
      </c>
      <c r="E125" s="16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8" t="s">
        <v>21</v>
      </c>
      <c r="C126" s="159"/>
      <c r="D126" s="160">
        <v>9</v>
      </c>
      <c r="E126" s="16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8" t="s">
        <v>22</v>
      </c>
      <c r="C127" s="159"/>
      <c r="D127" s="160">
        <v>2</v>
      </c>
      <c r="E127" s="16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8" t="s">
        <v>38</v>
      </c>
      <c r="C128" s="159"/>
      <c r="D128" s="160">
        <v>2</v>
      </c>
      <c r="E128" s="16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62" t="s">
        <v>24</v>
      </c>
      <c r="C129" s="163"/>
      <c r="D129" s="160">
        <v>4</v>
      </c>
      <c r="E129" s="16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58" t="s">
        <v>39</v>
      </c>
      <c r="C130" s="159"/>
      <c r="D130" s="160">
        <v>4</v>
      </c>
      <c r="E130" s="16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0" t="s">
        <v>40</v>
      </c>
      <c r="C131" s="131"/>
      <c r="D131" s="132">
        <v>2</v>
      </c>
      <c r="E131" s="133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64" t="s">
        <v>68</v>
      </c>
      <c r="C135" s="165"/>
      <c r="D135" s="165"/>
      <c r="E135" s="165"/>
      <c r="F135" s="165"/>
      <c r="G135" s="166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168" t="s">
        <v>0</v>
      </c>
      <c r="C136" s="169"/>
      <c r="D136" s="169" t="s">
        <v>44</v>
      </c>
      <c r="E136" s="169"/>
      <c r="F136" s="169" t="s">
        <v>58</v>
      </c>
      <c r="G136" s="38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62" t="s">
        <v>14</v>
      </c>
      <c r="C137" s="163"/>
      <c r="D137" s="160">
        <v>137</v>
      </c>
      <c r="E137" s="160"/>
      <c r="F137" s="134">
        <f t="shared" ref="F137:F146" si="0">(D137*100%)/D82</f>
        <v>4.9156799425905992E-2</v>
      </c>
      <c r="G137" s="13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62" t="s">
        <v>15</v>
      </c>
      <c r="C138" s="163"/>
      <c r="D138" s="160">
        <v>264</v>
      </c>
      <c r="E138" s="160"/>
      <c r="F138" s="484">
        <f t="shared" si="0"/>
        <v>6.1913696060037521E-2</v>
      </c>
      <c r="G138" s="48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62" t="s">
        <v>16</v>
      </c>
      <c r="C139" s="163"/>
      <c r="D139" s="160">
        <v>253</v>
      </c>
      <c r="E139" s="160"/>
      <c r="F139" s="134">
        <f t="shared" si="0"/>
        <v>7.4455562095350203E-2</v>
      </c>
      <c r="G139" s="13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62" t="s">
        <v>17</v>
      </c>
      <c r="C140" s="163"/>
      <c r="D140" s="160">
        <v>351</v>
      </c>
      <c r="E140" s="160"/>
      <c r="F140" s="484">
        <f t="shared" si="0"/>
        <v>8.3991385498923182E-2</v>
      </c>
      <c r="G140" s="48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62" t="s">
        <v>18</v>
      </c>
      <c r="C141" s="163"/>
      <c r="D141" s="160">
        <v>264</v>
      </c>
      <c r="E141" s="160"/>
      <c r="F141" s="156">
        <f t="shared" si="0"/>
        <v>6.9546891464699681E-2</v>
      </c>
      <c r="G141" s="157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58" t="s">
        <v>19</v>
      </c>
      <c r="C142" s="159"/>
      <c r="D142" s="160">
        <v>332</v>
      </c>
      <c r="E142" s="160"/>
      <c r="F142" s="156">
        <f t="shared" si="0"/>
        <v>8.9199355185384202E-2</v>
      </c>
      <c r="G142" s="157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58" t="s">
        <v>21</v>
      </c>
      <c r="C143" s="159"/>
      <c r="D143" s="160">
        <v>203</v>
      </c>
      <c r="E143" s="160"/>
      <c r="F143" s="156">
        <f t="shared" si="0"/>
        <v>5.7231463208345081E-2</v>
      </c>
      <c r="G143" s="157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58" t="s">
        <v>22</v>
      </c>
      <c r="C144" s="159"/>
      <c r="D144" s="160">
        <v>257</v>
      </c>
      <c r="E144" s="160"/>
      <c r="F144" s="156">
        <f t="shared" si="0"/>
        <v>6.3021088769004419E-2</v>
      </c>
      <c r="G144" s="157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58" t="s">
        <v>38</v>
      </c>
      <c r="C145" s="159"/>
      <c r="D145" s="160">
        <v>282</v>
      </c>
      <c r="E145" s="160"/>
      <c r="F145" s="156">
        <f t="shared" si="0"/>
        <v>7.6216216216216215E-2</v>
      </c>
      <c r="G145" s="15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162" t="s">
        <v>24</v>
      </c>
      <c r="C146" s="163"/>
      <c r="D146" s="160">
        <v>321</v>
      </c>
      <c r="E146" s="160"/>
      <c r="F146" s="156">
        <f t="shared" si="0"/>
        <v>8.2371054657428791E-2</v>
      </c>
      <c r="G146" s="15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58" t="s">
        <v>39</v>
      </c>
      <c r="C147" s="159"/>
      <c r="D147" s="160">
        <v>239</v>
      </c>
      <c r="E147" s="160"/>
      <c r="F147" s="156">
        <f>(D147*100%)/D92</f>
        <v>5.8968665186281764E-2</v>
      </c>
      <c r="G147" s="15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0" t="s">
        <v>40</v>
      </c>
      <c r="C148" s="131"/>
      <c r="D148" s="132">
        <v>185</v>
      </c>
      <c r="E148" s="132"/>
      <c r="F148" s="156">
        <f>(D148*100%)/D93</f>
        <v>6.7641681901279713E-2</v>
      </c>
      <c r="G148" s="15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39" t="s">
        <v>59</v>
      </c>
      <c r="C152" s="140"/>
      <c r="D152" s="140"/>
      <c r="E152" s="140"/>
      <c r="F152" s="140"/>
      <c r="G152" s="141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2"/>
      <c r="C153" s="143"/>
      <c r="D153" s="143"/>
      <c r="E153" s="143"/>
      <c r="F153" s="143"/>
      <c r="G153" s="144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168" t="s">
        <v>0</v>
      </c>
      <c r="C154" s="169"/>
      <c r="D154" s="169" t="s">
        <v>44</v>
      </c>
      <c r="E154" s="169"/>
      <c r="F154" s="169" t="s">
        <v>58</v>
      </c>
      <c r="G154" s="38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162" t="s">
        <v>14</v>
      </c>
      <c r="C155" s="163"/>
      <c r="D155" s="160">
        <v>133</v>
      </c>
      <c r="E155" s="160"/>
      <c r="F155" s="134">
        <f t="shared" ref="F155:F163" si="1">(D155*100%)/D82</f>
        <v>4.7721564406171507E-2</v>
      </c>
      <c r="G155" s="13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162" t="s">
        <v>15</v>
      </c>
      <c r="C156" s="163"/>
      <c r="D156" s="160">
        <v>240</v>
      </c>
      <c r="E156" s="160"/>
      <c r="F156" s="484">
        <f t="shared" si="1"/>
        <v>5.6285178236397747E-2</v>
      </c>
      <c r="G156" s="48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162" t="s">
        <v>16</v>
      </c>
      <c r="C157" s="163"/>
      <c r="D157" s="160">
        <v>49</v>
      </c>
      <c r="E157" s="160"/>
      <c r="F157" s="134">
        <f t="shared" si="1"/>
        <v>1.4420247204237787E-2</v>
      </c>
      <c r="G157" s="13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162" t="s">
        <v>17</v>
      </c>
      <c r="C158" s="163"/>
      <c r="D158" s="160">
        <v>150</v>
      </c>
      <c r="E158" s="160"/>
      <c r="F158" s="484">
        <f t="shared" si="1"/>
        <v>3.5893754486719311E-2</v>
      </c>
      <c r="G158" s="48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162" t="s">
        <v>18</v>
      </c>
      <c r="C159" s="163"/>
      <c r="D159" s="160">
        <v>227</v>
      </c>
      <c r="E159" s="160"/>
      <c r="F159" s="134">
        <f t="shared" si="1"/>
        <v>5.9799789251844045E-2</v>
      </c>
      <c r="G159" s="13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58" t="s">
        <v>19</v>
      </c>
      <c r="C160" s="159"/>
      <c r="D160" s="160">
        <v>198</v>
      </c>
      <c r="E160" s="160"/>
      <c r="F160" s="156">
        <f t="shared" si="1"/>
        <v>5.3197205803331545E-2</v>
      </c>
      <c r="G160" s="157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58" t="s">
        <v>21</v>
      </c>
      <c r="C161" s="159"/>
      <c r="D161" s="160">
        <v>157</v>
      </c>
      <c r="E161" s="160"/>
      <c r="F161" s="156">
        <f t="shared" si="1"/>
        <v>4.4262757259656046E-2</v>
      </c>
      <c r="G161" s="157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58" t="s">
        <v>22</v>
      </c>
      <c r="C162" s="159"/>
      <c r="D162" s="160">
        <v>202</v>
      </c>
      <c r="E162" s="160"/>
      <c r="F162" s="156">
        <f t="shared" si="1"/>
        <v>4.9534085335948996E-2</v>
      </c>
      <c r="G162" s="157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58" t="s">
        <v>38</v>
      </c>
      <c r="C163" s="159"/>
      <c r="D163" s="160">
        <v>263</v>
      </c>
      <c r="E163" s="160"/>
      <c r="F163" s="156">
        <f t="shared" si="1"/>
        <v>7.1081081081081077E-2</v>
      </c>
      <c r="G163" s="157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162" t="s">
        <v>24</v>
      </c>
      <c r="C164" s="163"/>
      <c r="D164" s="160">
        <v>176</v>
      </c>
      <c r="E164" s="160"/>
      <c r="F164" s="156">
        <f>(D164*100%)/D91</f>
        <v>4.51629458557865E-2</v>
      </c>
      <c r="G164" s="157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58" t="s">
        <v>39</v>
      </c>
      <c r="C165" s="159"/>
      <c r="D165" s="160">
        <v>189</v>
      </c>
      <c r="E165" s="160"/>
      <c r="F165" s="156">
        <f>(D165*100%)/D92</f>
        <v>4.6632124352331605E-2</v>
      </c>
      <c r="G165" s="157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0" t="s">
        <v>40</v>
      </c>
      <c r="C166" s="131"/>
      <c r="D166" s="132">
        <v>116</v>
      </c>
      <c r="E166" s="132"/>
      <c r="F166" s="156">
        <f>(D166*100%)/D93</f>
        <v>4.2413162705667279E-2</v>
      </c>
      <c r="G166" s="157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39" t="s">
        <v>69</v>
      </c>
      <c r="C170" s="140"/>
      <c r="D170" s="140"/>
      <c r="E170" s="140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1"/>
    </row>
    <row r="171" spans="2:35" x14ac:dyDescent="0.2">
      <c r="B171" s="193"/>
      <c r="C171" s="194"/>
      <c r="D171" s="194"/>
      <c r="E171" s="194"/>
      <c r="F171" s="194"/>
      <c r="G171" s="194"/>
      <c r="H171" s="194"/>
      <c r="I171" s="194"/>
      <c r="J171" s="194"/>
      <c r="K171" s="194"/>
      <c r="L171" s="194"/>
      <c r="M171" s="194"/>
      <c r="N171" s="194"/>
      <c r="O171" s="194"/>
      <c r="P171" s="194"/>
      <c r="Q171" s="194"/>
      <c r="R171" s="194"/>
      <c r="S171" s="194"/>
      <c r="T171" s="194"/>
      <c r="U171" s="194"/>
      <c r="V171" s="194"/>
      <c r="W171" s="194"/>
      <c r="X171" s="194"/>
      <c r="Y171" s="194"/>
      <c r="Z171" s="194"/>
      <c r="AA171" s="194"/>
      <c r="AB171" s="194"/>
      <c r="AC171" s="195"/>
    </row>
    <row r="172" spans="2:35" x14ac:dyDescent="0.2">
      <c r="B172" s="196" t="s">
        <v>70</v>
      </c>
      <c r="C172" s="196"/>
      <c r="D172" s="196"/>
      <c r="E172" s="196"/>
      <c r="F172" s="181" t="s">
        <v>14</v>
      </c>
      <c r="G172" s="181"/>
      <c r="H172" s="181" t="s">
        <v>15</v>
      </c>
      <c r="I172" s="181"/>
      <c r="J172" s="181" t="s">
        <v>16</v>
      </c>
      <c r="K172" s="181"/>
      <c r="L172" s="181" t="s">
        <v>17</v>
      </c>
      <c r="M172" s="181"/>
      <c r="N172" s="181" t="s">
        <v>18</v>
      </c>
      <c r="O172" s="181"/>
      <c r="P172" s="181" t="s">
        <v>19</v>
      </c>
      <c r="Q172" s="181"/>
      <c r="R172" s="181" t="s">
        <v>21</v>
      </c>
      <c r="S172" s="181"/>
      <c r="T172" s="181" t="s">
        <v>22</v>
      </c>
      <c r="U172" s="181"/>
      <c r="V172" s="181" t="s">
        <v>23</v>
      </c>
      <c r="W172" s="181"/>
      <c r="X172" s="181" t="s">
        <v>24</v>
      </c>
      <c r="Y172" s="181"/>
      <c r="Z172" s="181" t="s">
        <v>25</v>
      </c>
      <c r="AA172" s="181"/>
      <c r="AB172" s="181" t="s">
        <v>26</v>
      </c>
      <c r="AC172" s="181"/>
      <c r="AG172" s="81"/>
      <c r="AH172" s="81"/>
      <c r="AI172" s="81"/>
    </row>
    <row r="173" spans="2:35" x14ac:dyDescent="0.2">
      <c r="B173" s="197" t="s">
        <v>71</v>
      </c>
      <c r="C173" s="198"/>
      <c r="D173" s="198"/>
      <c r="E173" s="198"/>
      <c r="F173" s="182">
        <v>11</v>
      </c>
      <c r="G173" s="182"/>
      <c r="H173" s="182">
        <v>16</v>
      </c>
      <c r="I173" s="182"/>
      <c r="J173" s="182">
        <v>10</v>
      </c>
      <c r="K173" s="182"/>
      <c r="L173" s="182">
        <v>10</v>
      </c>
      <c r="M173" s="182"/>
      <c r="N173" s="182">
        <v>12</v>
      </c>
      <c r="O173" s="182"/>
      <c r="P173" s="182">
        <v>11</v>
      </c>
      <c r="Q173" s="182"/>
      <c r="R173" s="182">
        <v>21</v>
      </c>
      <c r="S173" s="182"/>
      <c r="T173" s="182">
        <v>16</v>
      </c>
      <c r="U173" s="182"/>
      <c r="V173" s="182">
        <v>6</v>
      </c>
      <c r="W173" s="182"/>
      <c r="X173" s="183">
        <v>11</v>
      </c>
      <c r="Y173" s="183"/>
      <c r="Z173" s="183">
        <v>6</v>
      </c>
      <c r="AA173" s="183"/>
      <c r="AB173" s="183">
        <v>7</v>
      </c>
      <c r="AC173" s="183"/>
      <c r="AG173" s="456"/>
      <c r="AH173" s="456"/>
      <c r="AI173" s="81"/>
    </row>
    <row r="174" spans="2:35" x14ac:dyDescent="0.2">
      <c r="B174" s="153" t="s">
        <v>72</v>
      </c>
      <c r="C174" s="161"/>
      <c r="D174" s="161"/>
      <c r="E174" s="161"/>
      <c r="F174" s="150">
        <v>0</v>
      </c>
      <c r="G174" s="150"/>
      <c r="H174" s="150">
        <v>0</v>
      </c>
      <c r="I174" s="150"/>
      <c r="J174" s="150">
        <v>0</v>
      </c>
      <c r="K174" s="150"/>
      <c r="L174" s="150">
        <v>1</v>
      </c>
      <c r="M174" s="150"/>
      <c r="N174" s="150">
        <v>1</v>
      </c>
      <c r="O174" s="150"/>
      <c r="P174" s="150">
        <v>1</v>
      </c>
      <c r="Q174" s="150"/>
      <c r="R174" s="150">
        <v>1</v>
      </c>
      <c r="S174" s="150"/>
      <c r="T174" s="150">
        <v>0</v>
      </c>
      <c r="U174" s="150"/>
      <c r="V174" s="150">
        <v>0</v>
      </c>
      <c r="W174" s="150"/>
      <c r="X174" s="160">
        <v>0</v>
      </c>
      <c r="Y174" s="160"/>
      <c r="Z174" s="160">
        <v>0</v>
      </c>
      <c r="AA174" s="160"/>
      <c r="AB174" s="160">
        <v>0</v>
      </c>
      <c r="AC174" s="160"/>
      <c r="AG174" s="456"/>
      <c r="AH174" s="456"/>
      <c r="AI174" s="81"/>
    </row>
    <row r="175" spans="2:35" x14ac:dyDescent="0.2">
      <c r="B175" s="153" t="s">
        <v>73</v>
      </c>
      <c r="C175" s="161"/>
      <c r="D175" s="161"/>
      <c r="E175" s="161"/>
      <c r="F175" s="150">
        <v>2</v>
      </c>
      <c r="G175" s="150"/>
      <c r="H175" s="150">
        <v>4</v>
      </c>
      <c r="I175" s="150"/>
      <c r="J175" s="150">
        <v>13</v>
      </c>
      <c r="K175" s="150"/>
      <c r="L175" s="150">
        <v>11</v>
      </c>
      <c r="M175" s="150"/>
      <c r="N175" s="150">
        <v>2</v>
      </c>
      <c r="O175" s="150"/>
      <c r="P175" s="150">
        <v>5</v>
      </c>
      <c r="Q175" s="150"/>
      <c r="R175" s="150">
        <v>5</v>
      </c>
      <c r="S175" s="150"/>
      <c r="T175" s="150">
        <v>10</v>
      </c>
      <c r="U175" s="150"/>
      <c r="V175" s="150">
        <v>13</v>
      </c>
      <c r="W175" s="150"/>
      <c r="X175" s="160">
        <v>9</v>
      </c>
      <c r="Y175" s="160"/>
      <c r="Z175" s="160">
        <v>16</v>
      </c>
      <c r="AA175" s="160"/>
      <c r="AB175" s="160">
        <v>3</v>
      </c>
      <c r="AC175" s="160"/>
      <c r="AG175" s="456"/>
      <c r="AH175" s="456"/>
      <c r="AI175" s="81"/>
    </row>
    <row r="176" spans="2:35" x14ac:dyDescent="0.2">
      <c r="B176" s="153" t="s">
        <v>74</v>
      </c>
      <c r="C176" s="161"/>
      <c r="D176" s="161"/>
      <c r="E176" s="161"/>
      <c r="F176" s="150">
        <v>12</v>
      </c>
      <c r="G176" s="150"/>
      <c r="H176" s="150">
        <v>37</v>
      </c>
      <c r="I176" s="150"/>
      <c r="J176" s="150">
        <v>30</v>
      </c>
      <c r="K176" s="150"/>
      <c r="L176" s="150">
        <v>42</v>
      </c>
      <c r="M176" s="150"/>
      <c r="N176" s="150">
        <v>34</v>
      </c>
      <c r="O176" s="150"/>
      <c r="P176" s="150">
        <v>35</v>
      </c>
      <c r="Q176" s="150"/>
      <c r="R176" s="150">
        <v>18</v>
      </c>
      <c r="S176" s="150"/>
      <c r="T176" s="150">
        <v>47</v>
      </c>
      <c r="U176" s="150"/>
      <c r="V176" s="150">
        <v>30</v>
      </c>
      <c r="W176" s="150"/>
      <c r="X176" s="160">
        <v>35</v>
      </c>
      <c r="Y176" s="160"/>
      <c r="Z176" s="160">
        <v>22</v>
      </c>
      <c r="AA176" s="160"/>
      <c r="AB176" s="160">
        <v>13</v>
      </c>
      <c r="AC176" s="160"/>
      <c r="AG176" s="456"/>
      <c r="AH176" s="456"/>
      <c r="AI176" s="81"/>
    </row>
    <row r="177" spans="2:35" x14ac:dyDescent="0.2">
      <c r="B177" s="153" t="s">
        <v>75</v>
      </c>
      <c r="C177" s="154"/>
      <c r="D177" s="154"/>
      <c r="E177" s="154"/>
      <c r="F177" s="150">
        <v>4</v>
      </c>
      <c r="G177" s="150"/>
      <c r="H177" s="150">
        <v>13</v>
      </c>
      <c r="I177" s="150"/>
      <c r="J177" s="150">
        <v>5</v>
      </c>
      <c r="K177" s="150"/>
      <c r="L177" s="150">
        <v>3</v>
      </c>
      <c r="M177" s="150"/>
      <c r="N177" s="150">
        <v>2</v>
      </c>
      <c r="O177" s="150"/>
      <c r="P177" s="150">
        <v>3</v>
      </c>
      <c r="Q177" s="150"/>
      <c r="R177" s="150">
        <v>63</v>
      </c>
      <c r="S177" s="150"/>
      <c r="T177" s="150">
        <v>35</v>
      </c>
      <c r="U177" s="150"/>
      <c r="V177" s="150">
        <v>26</v>
      </c>
      <c r="W177" s="150"/>
      <c r="X177" s="160">
        <v>65</v>
      </c>
      <c r="Y177" s="160"/>
      <c r="Z177" s="160">
        <v>96</v>
      </c>
      <c r="AA177" s="160"/>
      <c r="AB177" s="160">
        <v>11</v>
      </c>
      <c r="AC177" s="160"/>
      <c r="AG177" s="456"/>
      <c r="AH177" s="456"/>
      <c r="AI177" s="81"/>
    </row>
    <row r="178" spans="2:35" ht="13.5" thickBot="1" x14ac:dyDescent="0.25">
      <c r="B178" s="170" t="s">
        <v>76</v>
      </c>
      <c r="C178" s="171"/>
      <c r="D178" s="171"/>
      <c r="E178" s="171"/>
      <c r="F178" s="150">
        <v>2758</v>
      </c>
      <c r="G178" s="150"/>
      <c r="H178" s="150">
        <v>4194</v>
      </c>
      <c r="I178" s="150"/>
      <c r="J178" s="150">
        <v>3340</v>
      </c>
      <c r="K178" s="150"/>
      <c r="L178" s="150">
        <v>4112</v>
      </c>
      <c r="M178" s="150"/>
      <c r="N178" s="150">
        <v>3745</v>
      </c>
      <c r="O178" s="150"/>
      <c r="P178" s="150">
        <v>3667</v>
      </c>
      <c r="Q178" s="150"/>
      <c r="R178" s="150">
        <v>3439</v>
      </c>
      <c r="S178" s="150"/>
      <c r="T178" s="150">
        <v>3970</v>
      </c>
      <c r="U178" s="150"/>
      <c r="V178" s="150">
        <v>3625</v>
      </c>
      <c r="W178" s="150"/>
      <c r="X178" s="160">
        <v>3777</v>
      </c>
      <c r="Y178" s="160"/>
      <c r="Z178" s="160">
        <v>3913</v>
      </c>
      <c r="AA178" s="160"/>
      <c r="AB178" s="160">
        <v>2701</v>
      </c>
      <c r="AC178" s="160"/>
      <c r="AG178" s="456"/>
      <c r="AH178" s="456"/>
      <c r="AI178" s="81"/>
    </row>
    <row r="179" spans="2:35" ht="13.5" thickBot="1" x14ac:dyDescent="0.25">
      <c r="B179" s="136" t="s">
        <v>41</v>
      </c>
      <c r="C179" s="138"/>
      <c r="D179" s="138"/>
      <c r="E179" s="138"/>
      <c r="F179" s="179">
        <f>SUM(F173:F178)</f>
        <v>2787</v>
      </c>
      <c r="G179" s="180"/>
      <c r="H179" s="173">
        <f>SUM(H173:H178)</f>
        <v>4264</v>
      </c>
      <c r="I179" s="174"/>
      <c r="J179" s="178">
        <f>SUM(J173:J178)</f>
        <v>3398</v>
      </c>
      <c r="K179" s="178"/>
      <c r="L179" s="173">
        <f>SUM(L173:L178)</f>
        <v>4179</v>
      </c>
      <c r="M179" s="174"/>
      <c r="N179" s="178">
        <f>SUM(N173:N178)</f>
        <v>3796</v>
      </c>
      <c r="O179" s="178"/>
      <c r="P179" s="173">
        <f>SUM(P173:P178)</f>
        <v>3722</v>
      </c>
      <c r="Q179" s="174"/>
      <c r="R179" s="173">
        <f>SUM(R173:R178)</f>
        <v>3547</v>
      </c>
      <c r="S179" s="174"/>
      <c r="T179" s="173">
        <f>SUM(T173:T178)</f>
        <v>4078</v>
      </c>
      <c r="U179" s="174"/>
      <c r="V179" s="173">
        <f>SUM(V173:V178)</f>
        <v>3700</v>
      </c>
      <c r="W179" s="174"/>
      <c r="X179" s="173">
        <f>SUM(X173:X178)</f>
        <v>3897</v>
      </c>
      <c r="Y179" s="174"/>
      <c r="Z179" s="173">
        <f>SUM(Z173:Z178)</f>
        <v>4053</v>
      </c>
      <c r="AA179" s="174"/>
      <c r="AB179" s="173">
        <f>SUM(AB173:AB178)</f>
        <v>2735</v>
      </c>
      <c r="AC179" s="174"/>
      <c r="AG179" s="454"/>
      <c r="AH179" s="454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39" t="s">
        <v>77</v>
      </c>
      <c r="C184" s="140"/>
      <c r="D184" s="140"/>
      <c r="E184" s="140"/>
      <c r="F184" s="140"/>
      <c r="G184" s="141"/>
    </row>
    <row r="185" spans="2:35" ht="13.5" thickBot="1" x14ac:dyDescent="0.25">
      <c r="B185" s="142"/>
      <c r="C185" s="143"/>
      <c r="D185" s="143"/>
      <c r="E185" s="143"/>
      <c r="F185" s="143"/>
      <c r="G185" s="144"/>
    </row>
    <row r="186" spans="2:35" ht="13.5" thickBot="1" x14ac:dyDescent="0.25">
      <c r="B186" s="145" t="s">
        <v>60</v>
      </c>
      <c r="C186" s="146"/>
      <c r="D186" s="146"/>
      <c r="E186" s="146"/>
      <c r="F186" s="175" t="s">
        <v>44</v>
      </c>
      <c r="G186" s="176"/>
      <c r="H186" s="3"/>
    </row>
    <row r="187" spans="2:35" x14ac:dyDescent="0.2">
      <c r="B187" s="147" t="s">
        <v>71</v>
      </c>
      <c r="C187" s="148"/>
      <c r="D187" s="148"/>
      <c r="E187" s="149"/>
      <c r="F187" s="151">
        <f t="shared" ref="F187:F192" si="2">SUM(F173:AC173)</f>
        <v>137</v>
      </c>
      <c r="G187" s="152"/>
    </row>
    <row r="188" spans="2:35" x14ac:dyDescent="0.2">
      <c r="B188" s="153" t="s">
        <v>72</v>
      </c>
      <c r="C188" s="161"/>
      <c r="D188" s="161"/>
      <c r="E188" s="177"/>
      <c r="F188" s="151">
        <f t="shared" si="2"/>
        <v>4</v>
      </c>
      <c r="G188" s="152"/>
    </row>
    <row r="189" spans="2:35" x14ac:dyDescent="0.2">
      <c r="B189" s="153" t="s">
        <v>73</v>
      </c>
      <c r="C189" s="161"/>
      <c r="D189" s="161"/>
      <c r="E189" s="177"/>
      <c r="F189" s="151">
        <f t="shared" si="2"/>
        <v>93</v>
      </c>
      <c r="G189" s="152"/>
    </row>
    <row r="190" spans="2:35" x14ac:dyDescent="0.2">
      <c r="B190" s="153" t="s">
        <v>74</v>
      </c>
      <c r="C190" s="161"/>
      <c r="D190" s="161"/>
      <c r="E190" s="177"/>
      <c r="F190" s="151">
        <f t="shared" si="2"/>
        <v>355</v>
      </c>
      <c r="G190" s="152"/>
    </row>
    <row r="191" spans="2:35" x14ac:dyDescent="0.2">
      <c r="B191" s="153" t="s">
        <v>75</v>
      </c>
      <c r="C191" s="154"/>
      <c r="D191" s="154"/>
      <c r="E191" s="155"/>
      <c r="F191" s="151">
        <f t="shared" si="2"/>
        <v>326</v>
      </c>
      <c r="G191" s="152"/>
    </row>
    <row r="192" spans="2:35" ht="13.5" thickBot="1" x14ac:dyDescent="0.25">
      <c r="B192" s="170" t="s">
        <v>76</v>
      </c>
      <c r="C192" s="171"/>
      <c r="D192" s="171"/>
      <c r="E192" s="172"/>
      <c r="F192" s="151">
        <f t="shared" si="2"/>
        <v>43241</v>
      </c>
      <c r="G192" s="152"/>
    </row>
    <row r="193" spans="2:39" ht="13.5" thickBot="1" x14ac:dyDescent="0.25">
      <c r="B193" s="136" t="s">
        <v>41</v>
      </c>
      <c r="C193" s="138"/>
      <c r="D193" s="138"/>
      <c r="E193" s="138"/>
      <c r="F193" s="136">
        <f>SUM(F187:F192)</f>
        <v>44156</v>
      </c>
      <c r="G193" s="137"/>
    </row>
    <row r="199" spans="2:39" ht="3" customHeight="1" thickBot="1" x14ac:dyDescent="0.25"/>
    <row r="200" spans="2:39" ht="7.5" customHeight="1" x14ac:dyDescent="0.2">
      <c r="B200" s="206" t="s">
        <v>65</v>
      </c>
      <c r="C200" s="207"/>
      <c r="D200" s="207"/>
      <c r="E200" s="207"/>
      <c r="F200" s="207"/>
      <c r="G200" s="207"/>
      <c r="H200" s="207"/>
      <c r="I200" s="207"/>
      <c r="J200" s="207"/>
      <c r="K200" s="207"/>
      <c r="L200" s="207"/>
      <c r="M200" s="207"/>
      <c r="N200" s="207"/>
      <c r="O200" s="207"/>
      <c r="P200" s="207"/>
      <c r="Q200" s="207"/>
      <c r="R200" s="207"/>
      <c r="S200" s="207"/>
      <c r="T200" s="207"/>
      <c r="U200" s="207"/>
      <c r="V200" s="207"/>
      <c r="W200" s="207"/>
      <c r="X200" s="207"/>
      <c r="Y200" s="207"/>
      <c r="Z200" s="207"/>
      <c r="AA200" s="207"/>
      <c r="AB200" s="207"/>
      <c r="AC200" s="208"/>
    </row>
    <row r="201" spans="2:39" ht="8.25" customHeight="1" thickBot="1" x14ac:dyDescent="0.25">
      <c r="B201" s="209"/>
      <c r="C201" s="210"/>
      <c r="D201" s="210"/>
      <c r="E201" s="210"/>
      <c r="F201" s="210"/>
      <c r="G201" s="210"/>
      <c r="H201" s="210"/>
      <c r="I201" s="210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1"/>
    </row>
    <row r="202" spans="2:39" ht="13.5" customHeight="1" thickBot="1" x14ac:dyDescent="0.25">
      <c r="B202" s="145" t="s">
        <v>60</v>
      </c>
      <c r="C202" s="146"/>
      <c r="D202" s="146"/>
      <c r="E202" s="258"/>
      <c r="F202" s="254" t="s">
        <v>14</v>
      </c>
      <c r="G202" s="226"/>
      <c r="H202" s="226" t="s">
        <v>15</v>
      </c>
      <c r="I202" s="226"/>
      <c r="J202" s="226" t="s">
        <v>16</v>
      </c>
      <c r="K202" s="226"/>
      <c r="L202" s="226" t="s">
        <v>17</v>
      </c>
      <c r="M202" s="226"/>
      <c r="N202" s="226" t="s">
        <v>18</v>
      </c>
      <c r="O202" s="226"/>
      <c r="P202" s="226" t="s">
        <v>19</v>
      </c>
      <c r="Q202" s="226"/>
      <c r="R202" s="226" t="s">
        <v>21</v>
      </c>
      <c r="S202" s="226"/>
      <c r="T202" s="260" t="s">
        <v>22</v>
      </c>
      <c r="U202" s="261"/>
      <c r="V202" s="226" t="s">
        <v>23</v>
      </c>
      <c r="W202" s="226"/>
      <c r="X202" s="226" t="s">
        <v>24</v>
      </c>
      <c r="Y202" s="226"/>
      <c r="Z202" s="226" t="s">
        <v>25</v>
      </c>
      <c r="AA202" s="226"/>
      <c r="AB202" s="226" t="s">
        <v>26</v>
      </c>
      <c r="AC202" s="259"/>
      <c r="AF202" s="92"/>
      <c r="AG202" s="91"/>
      <c r="AH202" s="91"/>
    </row>
    <row r="203" spans="2:39" ht="12.75" customHeight="1" x14ac:dyDescent="0.2">
      <c r="B203" s="241" t="s">
        <v>85</v>
      </c>
      <c r="C203" s="242" t="s">
        <v>103</v>
      </c>
      <c r="D203" s="242" t="s">
        <v>103</v>
      </c>
      <c r="E203" s="243" t="s">
        <v>103</v>
      </c>
      <c r="F203" s="247">
        <v>13</v>
      </c>
      <c r="G203" s="248"/>
      <c r="H203" s="247">
        <v>137</v>
      </c>
      <c r="I203" s="248"/>
      <c r="J203" s="247">
        <v>124</v>
      </c>
      <c r="K203" s="248"/>
      <c r="L203" s="257">
        <v>132</v>
      </c>
      <c r="M203" s="257"/>
      <c r="N203" s="257">
        <v>76</v>
      </c>
      <c r="O203" s="257"/>
      <c r="P203" s="257">
        <v>51</v>
      </c>
      <c r="Q203" s="257"/>
      <c r="R203" s="257">
        <v>51</v>
      </c>
      <c r="S203" s="257"/>
      <c r="T203" s="256">
        <v>34</v>
      </c>
      <c r="U203" s="256"/>
      <c r="V203" s="256">
        <v>42</v>
      </c>
      <c r="W203" s="256"/>
      <c r="X203" s="256">
        <v>28</v>
      </c>
      <c r="Y203" s="256"/>
      <c r="Z203" s="256">
        <v>58</v>
      </c>
      <c r="AA203" s="256"/>
      <c r="AB203" s="256">
        <v>38</v>
      </c>
      <c r="AC203" s="256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44" t="s">
        <v>80</v>
      </c>
      <c r="C204" s="245" t="s">
        <v>104</v>
      </c>
      <c r="D204" s="245" t="s">
        <v>104</v>
      </c>
      <c r="E204" s="246" t="s">
        <v>104</v>
      </c>
      <c r="F204" s="128">
        <v>29</v>
      </c>
      <c r="G204" s="129"/>
      <c r="H204" s="128">
        <v>80</v>
      </c>
      <c r="I204" s="129"/>
      <c r="J204" s="128">
        <v>49</v>
      </c>
      <c r="K204" s="129"/>
      <c r="L204" s="126">
        <v>76</v>
      </c>
      <c r="M204" s="126"/>
      <c r="N204" s="126">
        <v>53</v>
      </c>
      <c r="O204" s="126"/>
      <c r="P204" s="126">
        <v>76</v>
      </c>
      <c r="Q204" s="126"/>
      <c r="R204" s="126">
        <v>51</v>
      </c>
      <c r="S204" s="126"/>
      <c r="T204" s="127">
        <v>50</v>
      </c>
      <c r="U204" s="127"/>
      <c r="V204" s="127">
        <v>36</v>
      </c>
      <c r="W204" s="127"/>
      <c r="X204" s="127">
        <v>99</v>
      </c>
      <c r="Y204" s="127"/>
      <c r="Z204" s="127">
        <v>58</v>
      </c>
      <c r="AA204" s="127"/>
      <c r="AB204" s="256">
        <v>34</v>
      </c>
      <c r="AC204" s="256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200" t="s">
        <v>105</v>
      </c>
      <c r="C205" s="201" t="s">
        <v>106</v>
      </c>
      <c r="D205" s="201" t="s">
        <v>106</v>
      </c>
      <c r="E205" s="202" t="s">
        <v>106</v>
      </c>
      <c r="F205" s="128">
        <v>130</v>
      </c>
      <c r="G205" s="129"/>
      <c r="H205" s="128">
        <v>226</v>
      </c>
      <c r="I205" s="129"/>
      <c r="J205" s="128">
        <v>199</v>
      </c>
      <c r="K205" s="129"/>
      <c r="L205" s="126">
        <v>253</v>
      </c>
      <c r="M205" s="126"/>
      <c r="N205" s="126">
        <v>267</v>
      </c>
      <c r="O205" s="126"/>
      <c r="P205" s="126">
        <v>291</v>
      </c>
      <c r="Q205" s="126"/>
      <c r="R205" s="126">
        <v>265</v>
      </c>
      <c r="S205" s="126"/>
      <c r="T205" s="127">
        <v>377</v>
      </c>
      <c r="U205" s="127"/>
      <c r="V205" s="127">
        <v>365</v>
      </c>
      <c r="W205" s="127"/>
      <c r="X205" s="127">
        <v>326</v>
      </c>
      <c r="Y205" s="127"/>
      <c r="Z205" s="127">
        <v>344</v>
      </c>
      <c r="AA205" s="127"/>
      <c r="AB205" s="256">
        <v>199</v>
      </c>
      <c r="AC205" s="256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200" t="s">
        <v>107</v>
      </c>
      <c r="C206" s="201" t="s">
        <v>108</v>
      </c>
      <c r="D206" s="201" t="s">
        <v>108</v>
      </c>
      <c r="E206" s="202" t="s">
        <v>108</v>
      </c>
      <c r="F206" s="128">
        <v>8</v>
      </c>
      <c r="G206" s="129"/>
      <c r="H206" s="128">
        <v>26</v>
      </c>
      <c r="I206" s="129"/>
      <c r="J206" s="128">
        <v>20</v>
      </c>
      <c r="K206" s="129"/>
      <c r="L206" s="126">
        <v>26</v>
      </c>
      <c r="M206" s="126"/>
      <c r="N206" s="126">
        <v>13</v>
      </c>
      <c r="O206" s="126"/>
      <c r="P206" s="126">
        <v>10</v>
      </c>
      <c r="Q206" s="126"/>
      <c r="R206" s="126">
        <v>6</v>
      </c>
      <c r="S206" s="126"/>
      <c r="T206" s="127">
        <v>14</v>
      </c>
      <c r="U206" s="127"/>
      <c r="V206" s="127">
        <v>22</v>
      </c>
      <c r="W206" s="127"/>
      <c r="X206" s="127">
        <v>13</v>
      </c>
      <c r="Y206" s="127"/>
      <c r="Z206" s="127">
        <v>16</v>
      </c>
      <c r="AA206" s="127"/>
      <c r="AB206" s="256">
        <v>6</v>
      </c>
      <c r="AC206" s="256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03" t="s">
        <v>109</v>
      </c>
      <c r="C207" s="204" t="s">
        <v>110</v>
      </c>
      <c r="D207" s="204" t="s">
        <v>110</v>
      </c>
      <c r="E207" s="205" t="s">
        <v>110</v>
      </c>
      <c r="F207" s="128">
        <v>82</v>
      </c>
      <c r="G207" s="129"/>
      <c r="H207" s="128">
        <v>100</v>
      </c>
      <c r="I207" s="129"/>
      <c r="J207" s="128">
        <v>81</v>
      </c>
      <c r="K207" s="129"/>
      <c r="L207" s="126">
        <v>99</v>
      </c>
      <c r="M207" s="126"/>
      <c r="N207" s="126">
        <v>169</v>
      </c>
      <c r="O207" s="126"/>
      <c r="P207" s="126">
        <v>98</v>
      </c>
      <c r="Q207" s="126"/>
      <c r="R207" s="126">
        <v>51</v>
      </c>
      <c r="S207" s="126"/>
      <c r="T207" s="127">
        <v>59</v>
      </c>
      <c r="U207" s="127"/>
      <c r="V207" s="127">
        <v>104</v>
      </c>
      <c r="W207" s="127"/>
      <c r="X207" s="127">
        <v>82</v>
      </c>
      <c r="Y207" s="127"/>
      <c r="Z207" s="127">
        <v>177</v>
      </c>
      <c r="AA207" s="127"/>
      <c r="AB207" s="256">
        <v>223</v>
      </c>
      <c r="AC207" s="256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03" t="s">
        <v>111</v>
      </c>
      <c r="C208" s="204" t="s">
        <v>112</v>
      </c>
      <c r="D208" s="204" t="s">
        <v>112</v>
      </c>
      <c r="E208" s="205" t="s">
        <v>112</v>
      </c>
      <c r="F208" s="128">
        <v>57</v>
      </c>
      <c r="G208" s="129"/>
      <c r="H208" s="128">
        <v>175</v>
      </c>
      <c r="I208" s="129"/>
      <c r="J208" s="128">
        <v>82</v>
      </c>
      <c r="K208" s="129"/>
      <c r="L208" s="126">
        <v>105</v>
      </c>
      <c r="M208" s="126"/>
      <c r="N208" s="126">
        <v>126</v>
      </c>
      <c r="O208" s="126"/>
      <c r="P208" s="126">
        <v>134</v>
      </c>
      <c r="Q208" s="126"/>
      <c r="R208" s="126">
        <v>89</v>
      </c>
      <c r="S208" s="126"/>
      <c r="T208" s="127">
        <v>121</v>
      </c>
      <c r="U208" s="127"/>
      <c r="V208" s="127">
        <v>97</v>
      </c>
      <c r="W208" s="127"/>
      <c r="X208" s="127">
        <v>131</v>
      </c>
      <c r="Y208" s="127"/>
      <c r="Z208" s="127">
        <v>107</v>
      </c>
      <c r="AA208" s="127"/>
      <c r="AB208" s="256">
        <v>61</v>
      </c>
      <c r="AC208" s="256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03" t="s">
        <v>113</v>
      </c>
      <c r="C209" s="204" t="s">
        <v>114</v>
      </c>
      <c r="D209" s="204" t="s">
        <v>114</v>
      </c>
      <c r="E209" s="205" t="s">
        <v>114</v>
      </c>
      <c r="F209" s="128">
        <v>477</v>
      </c>
      <c r="G209" s="129"/>
      <c r="H209" s="128">
        <v>2</v>
      </c>
      <c r="I209" s="129"/>
      <c r="J209" s="128"/>
      <c r="K209" s="129"/>
      <c r="L209" s="126">
        <v>1</v>
      </c>
      <c r="M209" s="126"/>
      <c r="N209" s="126">
        <v>3</v>
      </c>
      <c r="O209" s="126"/>
      <c r="P209" s="126">
        <v>1</v>
      </c>
      <c r="Q209" s="126"/>
      <c r="R209" s="126">
        <v>1</v>
      </c>
      <c r="S209" s="126"/>
      <c r="T209" s="127">
        <v>2</v>
      </c>
      <c r="U209" s="127"/>
      <c r="V209" s="127"/>
      <c r="W209" s="127"/>
      <c r="X209" s="127">
        <v>0</v>
      </c>
      <c r="Y209" s="127"/>
      <c r="Z209" s="127">
        <v>3</v>
      </c>
      <c r="AA209" s="127"/>
      <c r="AB209" s="256">
        <v>0</v>
      </c>
      <c r="AC209" s="256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03" t="s">
        <v>115</v>
      </c>
      <c r="C210" s="204" t="s">
        <v>116</v>
      </c>
      <c r="D210" s="204" t="s">
        <v>116</v>
      </c>
      <c r="E210" s="205" t="s">
        <v>116</v>
      </c>
      <c r="F210" s="128">
        <v>202</v>
      </c>
      <c r="G210" s="129"/>
      <c r="H210" s="128">
        <v>800</v>
      </c>
      <c r="I210" s="129"/>
      <c r="J210" s="128">
        <v>530</v>
      </c>
      <c r="K210" s="129"/>
      <c r="L210" s="126">
        <v>660</v>
      </c>
      <c r="M210" s="126"/>
      <c r="N210" s="126">
        <v>507</v>
      </c>
      <c r="O210" s="126"/>
      <c r="P210" s="126">
        <v>521</v>
      </c>
      <c r="Q210" s="126"/>
      <c r="R210" s="126">
        <v>619</v>
      </c>
      <c r="S210" s="126"/>
      <c r="T210" s="127">
        <v>582</v>
      </c>
      <c r="U210" s="127"/>
      <c r="V210" s="127">
        <v>594</v>
      </c>
      <c r="W210" s="127"/>
      <c r="X210" s="127">
        <v>588</v>
      </c>
      <c r="Y210" s="127"/>
      <c r="Z210" s="127">
        <v>479</v>
      </c>
      <c r="AA210" s="127"/>
      <c r="AB210" s="256">
        <v>307</v>
      </c>
      <c r="AC210" s="256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24" t="s">
        <v>82</v>
      </c>
      <c r="C211" s="201" t="s">
        <v>117</v>
      </c>
      <c r="D211" s="201" t="s">
        <v>117</v>
      </c>
      <c r="E211" s="202" t="s">
        <v>117</v>
      </c>
      <c r="F211" s="128">
        <v>18</v>
      </c>
      <c r="G211" s="129"/>
      <c r="H211" s="128">
        <v>25</v>
      </c>
      <c r="I211" s="129"/>
      <c r="J211" s="128">
        <v>8</v>
      </c>
      <c r="K211" s="129"/>
      <c r="L211" s="126">
        <v>183</v>
      </c>
      <c r="M211" s="126"/>
      <c r="N211" s="126">
        <v>75</v>
      </c>
      <c r="O211" s="126"/>
      <c r="P211" s="126">
        <v>75</v>
      </c>
      <c r="Q211" s="126"/>
      <c r="R211" s="126">
        <v>255</v>
      </c>
      <c r="S211" s="126"/>
      <c r="T211" s="127">
        <v>181</v>
      </c>
      <c r="U211" s="127"/>
      <c r="V211" s="127">
        <v>53</v>
      </c>
      <c r="W211" s="127"/>
      <c r="X211" s="127">
        <v>225</v>
      </c>
      <c r="Y211" s="127"/>
      <c r="Z211" s="127">
        <v>95</v>
      </c>
      <c r="AA211" s="127"/>
      <c r="AB211" s="256">
        <v>20</v>
      </c>
      <c r="AC211" s="256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200" t="s">
        <v>118</v>
      </c>
      <c r="C212" s="201" t="s">
        <v>119</v>
      </c>
      <c r="D212" s="201" t="s">
        <v>119</v>
      </c>
      <c r="E212" s="202" t="s">
        <v>119</v>
      </c>
      <c r="F212" s="128">
        <v>77</v>
      </c>
      <c r="G212" s="129"/>
      <c r="H212" s="128">
        <v>56</v>
      </c>
      <c r="I212" s="129"/>
      <c r="J212" s="128">
        <v>25</v>
      </c>
      <c r="K212" s="129"/>
      <c r="L212" s="126">
        <v>43</v>
      </c>
      <c r="M212" s="126"/>
      <c r="N212" s="126">
        <v>28</v>
      </c>
      <c r="O212" s="126"/>
      <c r="P212" s="126">
        <v>41</v>
      </c>
      <c r="Q212" s="126"/>
      <c r="R212" s="126">
        <v>23</v>
      </c>
      <c r="S212" s="126"/>
      <c r="T212" s="127">
        <v>25</v>
      </c>
      <c r="U212" s="127"/>
      <c r="V212" s="127">
        <v>30</v>
      </c>
      <c r="W212" s="127"/>
      <c r="X212" s="127">
        <v>35</v>
      </c>
      <c r="Y212" s="127"/>
      <c r="Z212" s="127">
        <v>40</v>
      </c>
      <c r="AA212" s="127"/>
      <c r="AB212" s="256">
        <v>13</v>
      </c>
      <c r="AC212" s="256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200" t="s">
        <v>120</v>
      </c>
      <c r="C213" s="201" t="s">
        <v>121</v>
      </c>
      <c r="D213" s="201" t="s">
        <v>121</v>
      </c>
      <c r="E213" s="202" t="s">
        <v>121</v>
      </c>
      <c r="F213" s="128">
        <v>20</v>
      </c>
      <c r="G213" s="129"/>
      <c r="H213" s="128">
        <v>123</v>
      </c>
      <c r="I213" s="129"/>
      <c r="J213" s="128">
        <v>70</v>
      </c>
      <c r="K213" s="129"/>
      <c r="L213" s="126">
        <v>97</v>
      </c>
      <c r="M213" s="126"/>
      <c r="N213" s="126">
        <v>79</v>
      </c>
      <c r="O213" s="126"/>
      <c r="P213" s="126">
        <v>52</v>
      </c>
      <c r="Q213" s="126"/>
      <c r="R213" s="126">
        <v>61</v>
      </c>
      <c r="S213" s="126"/>
      <c r="T213" s="127">
        <v>240</v>
      </c>
      <c r="U213" s="127"/>
      <c r="V213" s="127">
        <v>69</v>
      </c>
      <c r="W213" s="127"/>
      <c r="X213" s="127">
        <v>122</v>
      </c>
      <c r="Y213" s="127"/>
      <c r="Z213" s="127">
        <v>267</v>
      </c>
      <c r="AA213" s="127"/>
      <c r="AB213" s="256">
        <v>85</v>
      </c>
      <c r="AC213" s="256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200" t="s">
        <v>122</v>
      </c>
      <c r="C214" s="201" t="s">
        <v>123</v>
      </c>
      <c r="D214" s="201" t="s">
        <v>123</v>
      </c>
      <c r="E214" s="202" t="s">
        <v>123</v>
      </c>
      <c r="F214" s="128">
        <v>5</v>
      </c>
      <c r="G214" s="129"/>
      <c r="H214" s="128">
        <v>28</v>
      </c>
      <c r="I214" s="129"/>
      <c r="J214" s="128">
        <v>32</v>
      </c>
      <c r="K214" s="129"/>
      <c r="L214" s="126">
        <v>53</v>
      </c>
      <c r="M214" s="126"/>
      <c r="N214" s="126">
        <v>176</v>
      </c>
      <c r="O214" s="126"/>
      <c r="P214" s="126">
        <v>49</v>
      </c>
      <c r="Q214" s="126"/>
      <c r="R214" s="126">
        <v>35</v>
      </c>
      <c r="S214" s="126"/>
      <c r="T214" s="127">
        <v>27</v>
      </c>
      <c r="U214" s="127"/>
      <c r="V214" s="127">
        <v>20</v>
      </c>
      <c r="W214" s="127"/>
      <c r="X214" s="127">
        <v>21</v>
      </c>
      <c r="Y214" s="127"/>
      <c r="Z214" s="127">
        <v>29</v>
      </c>
      <c r="AA214" s="127"/>
      <c r="AB214" s="256">
        <v>33</v>
      </c>
      <c r="AC214" s="256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03" t="s">
        <v>84</v>
      </c>
      <c r="C215" s="204" t="s">
        <v>124</v>
      </c>
      <c r="D215" s="204" t="s">
        <v>124</v>
      </c>
      <c r="E215" s="205" t="s">
        <v>124</v>
      </c>
      <c r="F215" s="128">
        <v>119</v>
      </c>
      <c r="G215" s="129"/>
      <c r="H215" s="128">
        <v>10</v>
      </c>
      <c r="I215" s="129"/>
      <c r="J215" s="128">
        <v>4</v>
      </c>
      <c r="K215" s="129"/>
      <c r="L215" s="126">
        <v>9</v>
      </c>
      <c r="M215" s="126"/>
      <c r="N215" s="126">
        <v>5</v>
      </c>
      <c r="O215" s="126"/>
      <c r="P215" s="126">
        <v>6</v>
      </c>
      <c r="Q215" s="126"/>
      <c r="R215" s="126">
        <v>3</v>
      </c>
      <c r="S215" s="126"/>
      <c r="T215" s="127">
        <v>1</v>
      </c>
      <c r="U215" s="127"/>
      <c r="V215" s="127">
        <v>70</v>
      </c>
      <c r="W215" s="127"/>
      <c r="X215" s="127">
        <v>7</v>
      </c>
      <c r="Y215" s="127"/>
      <c r="Z215" s="127">
        <v>7</v>
      </c>
      <c r="AA215" s="127"/>
      <c r="AB215" s="256">
        <v>8</v>
      </c>
      <c r="AC215" s="256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200" t="s">
        <v>125</v>
      </c>
      <c r="C216" s="201" t="s">
        <v>126</v>
      </c>
      <c r="D216" s="201" t="s">
        <v>126</v>
      </c>
      <c r="E216" s="202" t="s">
        <v>126</v>
      </c>
      <c r="F216" s="128">
        <v>27</v>
      </c>
      <c r="G216" s="129"/>
      <c r="H216" s="128">
        <v>149</v>
      </c>
      <c r="I216" s="129"/>
      <c r="J216" s="128">
        <v>162</v>
      </c>
      <c r="K216" s="129"/>
      <c r="L216" s="126">
        <v>191</v>
      </c>
      <c r="M216" s="126"/>
      <c r="N216" s="126">
        <v>195</v>
      </c>
      <c r="O216" s="126"/>
      <c r="P216" s="126">
        <v>221</v>
      </c>
      <c r="Q216" s="126"/>
      <c r="R216" s="126">
        <v>181</v>
      </c>
      <c r="S216" s="126"/>
      <c r="T216" s="127">
        <v>156</v>
      </c>
      <c r="U216" s="127"/>
      <c r="V216" s="127">
        <v>150</v>
      </c>
      <c r="W216" s="127"/>
      <c r="X216" s="127">
        <v>117</v>
      </c>
      <c r="Y216" s="127"/>
      <c r="Z216" s="127">
        <v>126</v>
      </c>
      <c r="AA216" s="127"/>
      <c r="AB216" s="256">
        <v>115</v>
      </c>
      <c r="AC216" s="256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200" t="s">
        <v>61</v>
      </c>
      <c r="C217" s="201" t="s">
        <v>127</v>
      </c>
      <c r="D217" s="201" t="s">
        <v>127</v>
      </c>
      <c r="E217" s="202" t="s">
        <v>127</v>
      </c>
      <c r="F217" s="128">
        <v>13</v>
      </c>
      <c r="G217" s="129"/>
      <c r="H217" s="128">
        <v>38</v>
      </c>
      <c r="I217" s="129"/>
      <c r="J217" s="128">
        <v>59</v>
      </c>
      <c r="K217" s="129"/>
      <c r="L217" s="126">
        <v>83</v>
      </c>
      <c r="M217" s="126"/>
      <c r="N217" s="126">
        <v>67</v>
      </c>
      <c r="O217" s="126"/>
      <c r="P217" s="126">
        <v>86</v>
      </c>
      <c r="Q217" s="126"/>
      <c r="R217" s="126">
        <v>45</v>
      </c>
      <c r="S217" s="126"/>
      <c r="T217" s="127">
        <v>53</v>
      </c>
      <c r="U217" s="127"/>
      <c r="V217" s="127">
        <v>72</v>
      </c>
      <c r="W217" s="127"/>
      <c r="X217" s="127">
        <v>76</v>
      </c>
      <c r="Y217" s="127"/>
      <c r="Z217" s="127">
        <v>157</v>
      </c>
      <c r="AA217" s="127"/>
      <c r="AB217" s="256">
        <v>41</v>
      </c>
      <c r="AC217" s="256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03" t="s">
        <v>128</v>
      </c>
      <c r="C218" s="204" t="s">
        <v>129</v>
      </c>
      <c r="D218" s="204" t="s">
        <v>129</v>
      </c>
      <c r="E218" s="205" t="s">
        <v>129</v>
      </c>
      <c r="F218" s="128">
        <v>347</v>
      </c>
      <c r="G218" s="129"/>
      <c r="H218" s="128">
        <v>43</v>
      </c>
      <c r="I218" s="129"/>
      <c r="J218" s="128">
        <v>35</v>
      </c>
      <c r="K218" s="129"/>
      <c r="L218" s="126">
        <v>62</v>
      </c>
      <c r="M218" s="126"/>
      <c r="N218" s="126">
        <v>51</v>
      </c>
      <c r="O218" s="126"/>
      <c r="P218" s="126">
        <v>55</v>
      </c>
      <c r="Q218" s="126"/>
      <c r="R218" s="126">
        <v>25</v>
      </c>
      <c r="S218" s="126"/>
      <c r="T218" s="127">
        <v>44</v>
      </c>
      <c r="U218" s="127"/>
      <c r="V218" s="127">
        <v>42</v>
      </c>
      <c r="W218" s="127"/>
      <c r="X218" s="127">
        <v>30</v>
      </c>
      <c r="Y218" s="127"/>
      <c r="Z218" s="127">
        <v>37</v>
      </c>
      <c r="AA218" s="127"/>
      <c r="AB218" s="256">
        <v>26</v>
      </c>
      <c r="AC218" s="256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03" t="s">
        <v>130</v>
      </c>
      <c r="C219" s="204" t="s">
        <v>131</v>
      </c>
      <c r="D219" s="204" t="s">
        <v>131</v>
      </c>
      <c r="E219" s="205" t="s">
        <v>131</v>
      </c>
      <c r="F219" s="128">
        <v>4</v>
      </c>
      <c r="G219" s="129"/>
      <c r="H219" s="128">
        <v>536</v>
      </c>
      <c r="I219" s="129"/>
      <c r="J219" s="128">
        <v>431</v>
      </c>
      <c r="K219" s="129"/>
      <c r="L219" s="126">
        <v>568</v>
      </c>
      <c r="M219" s="126"/>
      <c r="N219" s="126">
        <v>434</v>
      </c>
      <c r="O219" s="126"/>
      <c r="P219" s="126">
        <v>442</v>
      </c>
      <c r="Q219" s="126"/>
      <c r="R219" s="126">
        <v>455</v>
      </c>
      <c r="S219" s="126"/>
      <c r="T219" s="127">
        <v>419</v>
      </c>
      <c r="U219" s="127"/>
      <c r="V219" s="127">
        <v>451</v>
      </c>
      <c r="W219" s="127"/>
      <c r="X219" s="127">
        <v>457</v>
      </c>
      <c r="Y219" s="127"/>
      <c r="Z219" s="127">
        <v>398</v>
      </c>
      <c r="AA219" s="127"/>
      <c r="AB219" s="256">
        <v>265</v>
      </c>
      <c r="AC219" s="256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03" t="s">
        <v>132</v>
      </c>
      <c r="C220" s="204" t="s">
        <v>133</v>
      </c>
      <c r="D220" s="204" t="s">
        <v>133</v>
      </c>
      <c r="E220" s="205" t="s">
        <v>133</v>
      </c>
      <c r="F220" s="128">
        <v>1039</v>
      </c>
      <c r="G220" s="129"/>
      <c r="H220" s="128">
        <v>4</v>
      </c>
      <c r="I220" s="129"/>
      <c r="J220" s="128">
        <v>10</v>
      </c>
      <c r="K220" s="129"/>
      <c r="L220" s="126">
        <v>6</v>
      </c>
      <c r="M220" s="126"/>
      <c r="N220" s="126">
        <v>5</v>
      </c>
      <c r="O220" s="126"/>
      <c r="P220" s="126">
        <v>1</v>
      </c>
      <c r="Q220" s="126"/>
      <c r="R220" s="126">
        <v>2</v>
      </c>
      <c r="S220" s="126"/>
      <c r="T220" s="127">
        <v>5</v>
      </c>
      <c r="U220" s="127"/>
      <c r="V220" s="127">
        <v>5</v>
      </c>
      <c r="W220" s="127"/>
      <c r="X220" s="127">
        <v>11</v>
      </c>
      <c r="Y220" s="127"/>
      <c r="Z220" s="127">
        <v>5</v>
      </c>
      <c r="AA220" s="127"/>
      <c r="AB220" s="256">
        <v>3</v>
      </c>
      <c r="AC220" s="256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03" t="s">
        <v>134</v>
      </c>
      <c r="C221" s="204" t="s">
        <v>135</v>
      </c>
      <c r="D221" s="204" t="s">
        <v>135</v>
      </c>
      <c r="E221" s="205" t="s">
        <v>135</v>
      </c>
      <c r="F221" s="128">
        <v>10</v>
      </c>
      <c r="G221" s="129"/>
      <c r="H221" s="128">
        <v>1625</v>
      </c>
      <c r="I221" s="129"/>
      <c r="J221" s="128">
        <v>1411</v>
      </c>
      <c r="K221" s="129"/>
      <c r="L221" s="126">
        <v>1465</v>
      </c>
      <c r="M221" s="126"/>
      <c r="N221" s="126">
        <v>1389</v>
      </c>
      <c r="O221" s="126"/>
      <c r="P221" s="126">
        <v>1412</v>
      </c>
      <c r="Q221" s="126"/>
      <c r="R221" s="126">
        <v>1236</v>
      </c>
      <c r="S221" s="126"/>
      <c r="T221" s="127">
        <v>1571</v>
      </c>
      <c r="U221" s="127"/>
      <c r="V221" s="127">
        <v>1363</v>
      </c>
      <c r="W221" s="127"/>
      <c r="X221" s="127">
        <v>1409</v>
      </c>
      <c r="Y221" s="127"/>
      <c r="Z221" s="127">
        <v>1541</v>
      </c>
      <c r="AA221" s="127"/>
      <c r="AB221" s="256">
        <v>1142</v>
      </c>
      <c r="AC221" s="256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200" t="s">
        <v>136</v>
      </c>
      <c r="C222" s="201" t="s">
        <v>137</v>
      </c>
      <c r="D222" s="201" t="s">
        <v>137</v>
      </c>
      <c r="E222" s="202" t="s">
        <v>137</v>
      </c>
      <c r="F222" s="128">
        <v>110</v>
      </c>
      <c r="G222" s="129"/>
      <c r="H222" s="128">
        <v>31</v>
      </c>
      <c r="I222" s="129"/>
      <c r="J222" s="128">
        <v>23</v>
      </c>
      <c r="K222" s="129"/>
      <c r="L222" s="126">
        <v>13</v>
      </c>
      <c r="M222" s="126"/>
      <c r="N222" s="126">
        <v>10</v>
      </c>
      <c r="O222" s="126"/>
      <c r="P222" s="126">
        <v>11</v>
      </c>
      <c r="Q222" s="126"/>
      <c r="R222" s="126">
        <v>11</v>
      </c>
      <c r="S222" s="126"/>
      <c r="T222" s="127">
        <v>9</v>
      </c>
      <c r="U222" s="127"/>
      <c r="V222" s="127">
        <v>16</v>
      </c>
      <c r="W222" s="127"/>
      <c r="X222" s="127">
        <v>14</v>
      </c>
      <c r="Y222" s="127"/>
      <c r="Z222" s="127">
        <v>10</v>
      </c>
      <c r="AA222" s="127"/>
      <c r="AB222" s="256">
        <v>15</v>
      </c>
      <c r="AC222" s="256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35" t="s">
        <v>138</v>
      </c>
      <c r="C223" s="236" t="s">
        <v>139</v>
      </c>
      <c r="D223" s="236" t="s">
        <v>139</v>
      </c>
      <c r="E223" s="237" t="s">
        <v>139</v>
      </c>
      <c r="F223" s="442"/>
      <c r="G223" s="443"/>
      <c r="H223" s="442">
        <v>50</v>
      </c>
      <c r="I223" s="443"/>
      <c r="J223" s="442">
        <v>43</v>
      </c>
      <c r="K223" s="443"/>
      <c r="L223" s="126">
        <v>54</v>
      </c>
      <c r="M223" s="126"/>
      <c r="N223" s="126">
        <v>68</v>
      </c>
      <c r="O223" s="126"/>
      <c r="P223" s="126">
        <v>89</v>
      </c>
      <c r="Q223" s="126"/>
      <c r="R223" s="126">
        <v>82</v>
      </c>
      <c r="S223" s="126"/>
      <c r="T223" s="127">
        <v>108</v>
      </c>
      <c r="U223" s="127"/>
      <c r="V223" s="127">
        <v>99</v>
      </c>
      <c r="W223" s="127"/>
      <c r="X223" s="127">
        <v>106</v>
      </c>
      <c r="Y223" s="127"/>
      <c r="Z223" s="127">
        <v>99</v>
      </c>
      <c r="AA223" s="127"/>
      <c r="AB223" s="256">
        <v>101</v>
      </c>
      <c r="AC223" s="256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0" t="s">
        <v>41</v>
      </c>
      <c r="C224" s="191"/>
      <c r="D224" s="191"/>
      <c r="E224" s="192"/>
      <c r="F224" s="451">
        <f>SUM(F203:F223)</f>
        <v>2787</v>
      </c>
      <c r="G224" s="452"/>
      <c r="H224" s="136">
        <f>SUM(H203:H223)</f>
        <v>4264</v>
      </c>
      <c r="I224" s="137"/>
      <c r="J224" s="138">
        <f>SUM(J203:J223)</f>
        <v>3398</v>
      </c>
      <c r="K224" s="138"/>
      <c r="L224" s="136">
        <f>SUM(L203:L223)</f>
        <v>4179</v>
      </c>
      <c r="M224" s="137"/>
      <c r="N224" s="136">
        <f>SUM(N203:N223)</f>
        <v>3796</v>
      </c>
      <c r="O224" s="137"/>
      <c r="P224" s="264">
        <f>(P203+P204+P205+P206+P207+P208+P209+P210+P211+P212+P213+P214+P215+P216+P217+P218+P219+P220+P221+P222+P223)</f>
        <v>3722</v>
      </c>
      <c r="Q224" s="265"/>
      <c r="R224" s="264">
        <f>(R203+R204+R205+R206+R207+R208+R209+R210+R211+R212+R213+R214+R215+R216+R217+R218+R219+R220+R221+R222+R223)</f>
        <v>3547</v>
      </c>
      <c r="S224" s="265"/>
      <c r="T224" s="264">
        <f>(T203+T204+T205+T206+T207+T208+T209+T210+T211+T212+T213+T214+T215+T216+T217+T218+T219+T220+T221+T222+T223)</f>
        <v>4078</v>
      </c>
      <c r="U224" s="265"/>
      <c r="V224" s="264">
        <f>(V203+V204+V205+V206+V207+V208+V209+V210+V211+V212+V213+V214+V215+V216+V217+V218+V219+V220+V221+V222+V223)</f>
        <v>3700</v>
      </c>
      <c r="W224" s="265"/>
      <c r="X224" s="262">
        <f>(X203+X204+X205+X206+X207+X208+X209+X210+X211+X212+X213+X214+X215+X216+X217+X218+X219+X220+X221+X222+X223)</f>
        <v>3897</v>
      </c>
      <c r="Y224" s="263"/>
      <c r="Z224" s="262">
        <f>(Z203+Z204+Z205+Z206+Z207+Z208+Z209+Z210+Z211+Z212+Z213+Z214+Z215+Z216+Z217+Z218+Z219+Z220+Z221+Z222+Z223)</f>
        <v>4053</v>
      </c>
      <c r="AA224" s="263"/>
      <c r="AB224" s="262">
        <f>(AB203+AB204+AB205+AB206+AB207+AB208+AB209+AB210+AB211+AB212+AB213+AB214+AB215+AB216+AB217+AB218+AB219+AB220+AB221+AB222+AB223)</f>
        <v>2735</v>
      </c>
      <c r="AC224" s="263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06" t="s">
        <v>78</v>
      </c>
      <c r="C226" s="207"/>
      <c r="D226" s="207"/>
      <c r="E226" s="207"/>
      <c r="F226" s="207"/>
      <c r="G226" s="207"/>
      <c r="H226" s="208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09"/>
      <c r="C227" s="210"/>
      <c r="D227" s="210"/>
      <c r="E227" s="210"/>
      <c r="F227" s="210"/>
      <c r="G227" s="210"/>
      <c r="H227" s="211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45" t="s">
        <v>60</v>
      </c>
      <c r="C228" s="146"/>
      <c r="D228" s="146"/>
      <c r="E228" s="258"/>
      <c r="F228" s="480" t="s">
        <v>44</v>
      </c>
      <c r="G228" s="447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81" t="str">
        <f t="shared" ref="B229:B236" si="3">+B203</f>
        <v>ADMINISTRATIVA Y FINANCIERA</v>
      </c>
      <c r="C229" s="482"/>
      <c r="D229" s="482"/>
      <c r="E229" s="483"/>
      <c r="F229" s="476">
        <f>(F203+H203+J203+L203+N203++P203+R203+T203+V203+X203+Z203+AB203)</f>
        <v>784</v>
      </c>
      <c r="G229" s="477"/>
      <c r="H229" s="478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64" t="str">
        <f t="shared" si="3"/>
        <v>ARCHIVO Y CORRESPONDENCIA</v>
      </c>
      <c r="C230" s="465"/>
      <c r="D230" s="465"/>
      <c r="E230" s="466"/>
      <c r="F230" s="476">
        <f>(F204+H204+J204+L204+N204++P204+R204+T204+V204+X204+Z204+AB204)</f>
        <v>691</v>
      </c>
      <c r="G230" s="477"/>
      <c r="H230" s="478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64" t="str">
        <f t="shared" si="3"/>
        <v>ASUNTOS LEGALES</v>
      </c>
      <c r="C231" s="465"/>
      <c r="D231" s="465"/>
      <c r="E231" s="466"/>
      <c r="F231" s="476">
        <f>(F205+H205+J205+L205+N205++P205+R205+T205+V205+X205+Z205+AB205)</f>
        <v>3242</v>
      </c>
      <c r="G231" s="477"/>
      <c r="H231" s="478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64" t="str">
        <f t="shared" si="3"/>
        <v>ATENCIÓN AL CIUDADANO</v>
      </c>
      <c r="C232" s="465"/>
      <c r="D232" s="465"/>
      <c r="E232" s="466"/>
      <c r="F232" s="479">
        <f t="shared" ref="F232:F249" si="4">(F206+H206+J206+L206+N206+P206+R206+T206+V206+X206+Z206+AB206)</f>
        <v>180</v>
      </c>
      <c r="G232" s="449"/>
      <c r="H232" s="450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64" t="str">
        <f t="shared" si="3"/>
        <v>CALIDAD EDUCATIVA</v>
      </c>
      <c r="C233" s="465"/>
      <c r="D233" s="465"/>
      <c r="E233" s="466"/>
      <c r="F233" s="479">
        <f t="shared" si="4"/>
        <v>1325</v>
      </c>
      <c r="G233" s="449"/>
      <c r="H233" s="450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64" t="str">
        <f t="shared" si="3"/>
        <v>COBERTURA</v>
      </c>
      <c r="C234" s="465"/>
      <c r="D234" s="465"/>
      <c r="E234" s="466"/>
      <c r="F234" s="479">
        <f t="shared" si="4"/>
        <v>1285</v>
      </c>
      <c r="G234" s="449"/>
      <c r="H234" s="450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64" t="str">
        <f t="shared" si="3"/>
        <v>COMUNICACIONES</v>
      </c>
      <c r="C235" s="465"/>
      <c r="D235" s="465"/>
      <c r="E235" s="466"/>
      <c r="F235" s="479">
        <f t="shared" si="4"/>
        <v>490</v>
      </c>
      <c r="G235" s="449"/>
      <c r="H235" s="450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64" t="str">
        <f t="shared" si="3"/>
        <v>CONSTANCIAS</v>
      </c>
      <c r="C236" s="465"/>
      <c r="D236" s="465"/>
      <c r="E236" s="466"/>
      <c r="F236" s="479">
        <f t="shared" si="4"/>
        <v>6389</v>
      </c>
      <c r="G236" s="449"/>
      <c r="H236" s="450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58" t="s">
        <v>80</v>
      </c>
      <c r="C237" s="459"/>
      <c r="D237" s="459"/>
      <c r="E237" s="475"/>
      <c r="F237" s="467">
        <f t="shared" si="4"/>
        <v>1213</v>
      </c>
      <c r="G237" s="228"/>
      <c r="H237" s="229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58" t="s">
        <v>81</v>
      </c>
      <c r="C238" s="459"/>
      <c r="D238" s="459"/>
      <c r="E238" s="475"/>
      <c r="F238" s="467">
        <f t="shared" si="4"/>
        <v>436</v>
      </c>
      <c r="G238" s="228"/>
      <c r="H238" s="229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58" t="s">
        <v>82</v>
      </c>
      <c r="C239" s="459"/>
      <c r="D239" s="459"/>
      <c r="E239" s="475"/>
      <c r="F239" s="467">
        <f t="shared" si="4"/>
        <v>1285</v>
      </c>
      <c r="G239" s="228"/>
      <c r="H239" s="229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58" t="s">
        <v>83</v>
      </c>
      <c r="C240" s="459"/>
      <c r="D240" s="459"/>
      <c r="E240" s="475"/>
      <c r="F240" s="467">
        <f t="shared" si="4"/>
        <v>508</v>
      </c>
      <c r="G240" s="228"/>
      <c r="H240" s="229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64" t="str">
        <f t="shared" ref="B241:B249" si="5">+B215</f>
        <v>GESTION ORGANIZACIONAL</v>
      </c>
      <c r="C241" s="465"/>
      <c r="D241" s="465"/>
      <c r="E241" s="466"/>
      <c r="F241" s="467">
        <f t="shared" si="4"/>
        <v>249</v>
      </c>
      <c r="G241" s="228"/>
      <c r="H241" s="229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64" t="str">
        <f t="shared" si="5"/>
        <v>HOJAS DE VIDA</v>
      </c>
      <c r="C242" s="465"/>
      <c r="D242" s="465"/>
      <c r="E242" s="466"/>
      <c r="F242" s="467">
        <f t="shared" si="4"/>
        <v>1790</v>
      </c>
      <c r="G242" s="228"/>
      <c r="H242" s="229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64" t="str">
        <f t="shared" si="5"/>
        <v>INSPECCION Y VIGILANCIA</v>
      </c>
      <c r="C243" s="465"/>
      <c r="D243" s="465"/>
      <c r="E243" s="466"/>
      <c r="F243" s="467">
        <f t="shared" si="4"/>
        <v>790</v>
      </c>
      <c r="G243" s="228"/>
      <c r="H243" s="229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64" t="str">
        <f t="shared" si="5"/>
        <v>PLANEACIÓN</v>
      </c>
      <c r="C244" s="465"/>
      <c r="D244" s="465"/>
      <c r="E244" s="466"/>
      <c r="F244" s="467">
        <f t="shared" si="4"/>
        <v>797</v>
      </c>
      <c r="G244" s="228"/>
      <c r="H244" s="229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64" t="str">
        <f t="shared" si="5"/>
        <v>PRESTACIONES SOCIALES</v>
      </c>
      <c r="C245" s="465"/>
      <c r="D245" s="465"/>
      <c r="E245" s="466"/>
      <c r="F245" s="467">
        <f t="shared" si="4"/>
        <v>4860</v>
      </c>
      <c r="G245" s="228"/>
      <c r="H245" s="229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64" t="str">
        <f t="shared" si="5"/>
        <v>PRESUPUESTO</v>
      </c>
      <c r="C246" s="465"/>
      <c r="D246" s="465"/>
      <c r="E246" s="466"/>
      <c r="F246" s="467">
        <f t="shared" si="4"/>
        <v>1096</v>
      </c>
      <c r="G246" s="228"/>
      <c r="H246" s="229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64" t="str">
        <f t="shared" si="5"/>
        <v>RECURSOS HUMANOS</v>
      </c>
      <c r="C247" s="465"/>
      <c r="D247" s="465"/>
      <c r="E247" s="466"/>
      <c r="F247" s="467">
        <f t="shared" si="4"/>
        <v>15574</v>
      </c>
      <c r="G247" s="228"/>
      <c r="H247" s="229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64" t="str">
        <f t="shared" si="5"/>
        <v>SISTEMAS</v>
      </c>
      <c r="C248" s="465"/>
      <c r="D248" s="465"/>
      <c r="E248" s="466"/>
      <c r="F248" s="467">
        <f t="shared" si="4"/>
        <v>273</v>
      </c>
      <c r="G248" s="228"/>
      <c r="H248" s="229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68" t="str">
        <f t="shared" si="5"/>
        <v>TESORERIA</v>
      </c>
      <c r="C249" s="469"/>
      <c r="D249" s="469"/>
      <c r="E249" s="470"/>
      <c r="F249" s="467">
        <f t="shared" si="4"/>
        <v>899</v>
      </c>
      <c r="G249" s="228"/>
      <c r="H249" s="229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71" t="s">
        <v>41</v>
      </c>
      <c r="C250" s="472"/>
      <c r="D250" s="472"/>
      <c r="E250" s="473"/>
      <c r="F250" s="212">
        <f>SUM(F229:F249)</f>
        <v>44156</v>
      </c>
      <c r="G250" s="474"/>
      <c r="H250" s="213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06" t="s">
        <v>62</v>
      </c>
      <c r="C252" s="207"/>
      <c r="D252" s="207"/>
      <c r="E252" s="207"/>
      <c r="F252" s="207"/>
      <c r="G252" s="207"/>
      <c r="H252" s="207"/>
      <c r="I252" s="207"/>
      <c r="J252" s="207"/>
      <c r="K252" s="207"/>
      <c r="L252" s="207"/>
      <c r="M252" s="207"/>
      <c r="N252" s="207"/>
      <c r="O252" s="207"/>
      <c r="P252" s="207"/>
      <c r="Q252" s="207"/>
      <c r="R252" s="207"/>
      <c r="S252" s="207"/>
      <c r="T252" s="207"/>
      <c r="U252" s="207"/>
      <c r="V252" s="207"/>
      <c r="W252" s="207"/>
      <c r="X252" s="207"/>
      <c r="Y252" s="207"/>
      <c r="Z252" s="207"/>
      <c r="AA252" s="207"/>
      <c r="AB252" s="207"/>
      <c r="AC252" s="208"/>
    </row>
    <row r="253" spans="2:32" ht="6.75" customHeight="1" thickBot="1" x14ac:dyDescent="0.25">
      <c r="B253" s="209"/>
      <c r="C253" s="210"/>
      <c r="D253" s="210"/>
      <c r="E253" s="210"/>
      <c r="F253" s="210"/>
      <c r="G253" s="210"/>
      <c r="H253" s="210"/>
      <c r="I253" s="210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1"/>
    </row>
    <row r="254" spans="2:32" ht="13.5" thickBot="1" x14ac:dyDescent="0.25">
      <c r="B254" s="433" t="s">
        <v>60</v>
      </c>
      <c r="C254" s="434"/>
      <c r="D254" s="434"/>
      <c r="E254" s="435"/>
      <c r="F254" s="252" t="s">
        <v>14</v>
      </c>
      <c r="G254" s="253"/>
      <c r="H254" s="239" t="s">
        <v>15</v>
      </c>
      <c r="I254" s="240"/>
      <c r="J254" s="240" t="s">
        <v>16</v>
      </c>
      <c r="K254" s="240"/>
      <c r="L254" s="240" t="s">
        <v>17</v>
      </c>
      <c r="M254" s="240"/>
      <c r="N254" s="240" t="s">
        <v>18</v>
      </c>
      <c r="O254" s="240"/>
      <c r="P254" s="240" t="s">
        <v>19</v>
      </c>
      <c r="Q254" s="240"/>
      <c r="R254" s="240" t="s">
        <v>21</v>
      </c>
      <c r="S254" s="240"/>
      <c r="T254" s="240" t="s">
        <v>22</v>
      </c>
      <c r="U254" s="240"/>
      <c r="V254" s="240" t="s">
        <v>23</v>
      </c>
      <c r="W254" s="240"/>
      <c r="X254" s="240" t="s">
        <v>24</v>
      </c>
      <c r="Y254" s="240"/>
      <c r="Z254" s="240" t="s">
        <v>25</v>
      </c>
      <c r="AA254" s="240"/>
      <c r="AB254" s="240" t="s">
        <v>26</v>
      </c>
      <c r="AC254" s="253"/>
    </row>
    <row r="255" spans="2:32" x14ac:dyDescent="0.2">
      <c r="B255" s="461" t="str">
        <f t="shared" ref="B255:B262" si="6">+B203</f>
        <v>ADMINISTRATIVA Y FINANCIERA</v>
      </c>
      <c r="C255" s="462"/>
      <c r="D255" s="462"/>
      <c r="E255" s="463"/>
      <c r="F255" s="199">
        <v>1</v>
      </c>
      <c r="G255" s="160"/>
      <c r="H255" s="199">
        <v>1</v>
      </c>
      <c r="I255" s="160"/>
      <c r="J255" s="199">
        <v>1</v>
      </c>
      <c r="K255" s="160"/>
      <c r="L255" s="199" t="s">
        <v>151</v>
      </c>
      <c r="M255" s="160"/>
      <c r="N255" s="199" t="s">
        <v>151</v>
      </c>
      <c r="O255" s="160"/>
      <c r="P255" s="199" t="s">
        <v>151</v>
      </c>
      <c r="Q255" s="160"/>
      <c r="R255" s="199">
        <v>0.99450000000000005</v>
      </c>
      <c r="S255" s="160"/>
      <c r="T255" s="199" t="s">
        <v>151</v>
      </c>
      <c r="U255" s="160"/>
      <c r="V255" s="199" t="s">
        <v>151</v>
      </c>
      <c r="W255" s="160"/>
      <c r="X255" s="199" t="s">
        <v>151</v>
      </c>
      <c r="Y255" s="160"/>
      <c r="Z255" s="214" t="s">
        <v>151</v>
      </c>
      <c r="AA255" s="160"/>
      <c r="AB255" s="500" t="s">
        <v>151</v>
      </c>
      <c r="AC255" s="160"/>
      <c r="AE255" s="93"/>
      <c r="AF255" s="91"/>
    </row>
    <row r="256" spans="2:32" ht="24.75" customHeight="1" x14ac:dyDescent="0.2">
      <c r="B256" s="203" t="str">
        <f t="shared" si="6"/>
        <v>ARCHIVO Y CORRESPONDENCIA</v>
      </c>
      <c r="C256" s="204"/>
      <c r="D256" s="204"/>
      <c r="E256" s="205"/>
      <c r="F256" s="199">
        <v>1</v>
      </c>
      <c r="G256" s="160"/>
      <c r="H256" s="199">
        <v>1</v>
      </c>
      <c r="I256" s="160"/>
      <c r="J256" s="199">
        <v>0.97960000000000003</v>
      </c>
      <c r="K256" s="160"/>
      <c r="L256" s="199" t="s">
        <v>151</v>
      </c>
      <c r="M256" s="160"/>
      <c r="N256" s="199" t="s">
        <v>151</v>
      </c>
      <c r="O256" s="160"/>
      <c r="P256" s="199" t="s">
        <v>151</v>
      </c>
      <c r="Q256" s="160"/>
      <c r="R256" s="199" t="s">
        <v>151</v>
      </c>
      <c r="S256" s="160"/>
      <c r="T256" s="199" t="s">
        <v>151</v>
      </c>
      <c r="U256" s="160"/>
      <c r="V256" s="199" t="s">
        <v>151</v>
      </c>
      <c r="W256" s="160"/>
      <c r="X256" s="199" t="s">
        <v>151</v>
      </c>
      <c r="Y256" s="160"/>
      <c r="Z256" s="214" t="s">
        <v>151</v>
      </c>
      <c r="AA256" s="160"/>
      <c r="AB256" s="500" t="s">
        <v>151</v>
      </c>
      <c r="AC256" s="160"/>
      <c r="AE256" s="93"/>
      <c r="AF256" s="91"/>
    </row>
    <row r="257" spans="2:32" x14ac:dyDescent="0.2">
      <c r="B257" s="203" t="str">
        <f t="shared" si="6"/>
        <v>ASUNTOS LEGALES</v>
      </c>
      <c r="C257" s="204"/>
      <c r="D257" s="204"/>
      <c r="E257" s="205"/>
      <c r="F257" s="199">
        <v>1</v>
      </c>
      <c r="G257" s="160"/>
      <c r="H257" s="199">
        <v>1</v>
      </c>
      <c r="I257" s="160"/>
      <c r="J257" s="199">
        <v>0.99829999999999997</v>
      </c>
      <c r="K257" s="160"/>
      <c r="L257" s="199" t="s">
        <v>151</v>
      </c>
      <c r="M257" s="160"/>
      <c r="N257" s="199" t="s">
        <v>151</v>
      </c>
      <c r="O257" s="160"/>
      <c r="P257" s="199" t="s">
        <v>151</v>
      </c>
      <c r="Q257" s="160"/>
      <c r="R257" s="199" t="s">
        <v>151</v>
      </c>
      <c r="S257" s="160"/>
      <c r="T257" s="199" t="s">
        <v>151</v>
      </c>
      <c r="U257" s="160"/>
      <c r="V257" s="199" t="s">
        <v>151</v>
      </c>
      <c r="W257" s="160"/>
      <c r="X257" s="199" t="s">
        <v>151</v>
      </c>
      <c r="Y257" s="160"/>
      <c r="Z257" s="214" t="s">
        <v>151</v>
      </c>
      <c r="AA257" s="160"/>
      <c r="AB257" s="500" t="s">
        <v>151</v>
      </c>
      <c r="AC257" s="160"/>
      <c r="AE257" s="93"/>
      <c r="AF257" s="91"/>
    </row>
    <row r="258" spans="2:32" x14ac:dyDescent="0.2">
      <c r="B258" s="203" t="str">
        <f t="shared" si="6"/>
        <v>ATENCIÓN AL CIUDADANO</v>
      </c>
      <c r="C258" s="204"/>
      <c r="D258" s="204"/>
      <c r="E258" s="205"/>
      <c r="F258" s="199">
        <v>1</v>
      </c>
      <c r="G258" s="160"/>
      <c r="H258" s="199">
        <v>1</v>
      </c>
      <c r="I258" s="160"/>
      <c r="J258" s="199">
        <v>1</v>
      </c>
      <c r="K258" s="160"/>
      <c r="L258" s="199" t="s">
        <v>151</v>
      </c>
      <c r="M258" s="160"/>
      <c r="N258" s="199" t="s">
        <v>151</v>
      </c>
      <c r="O258" s="160"/>
      <c r="P258" s="199" t="s">
        <v>151</v>
      </c>
      <c r="Q258" s="160"/>
      <c r="R258" s="199" t="s">
        <v>151</v>
      </c>
      <c r="S258" s="160"/>
      <c r="T258" s="199" t="s">
        <v>151</v>
      </c>
      <c r="U258" s="160"/>
      <c r="V258" s="199" t="s">
        <v>151</v>
      </c>
      <c r="W258" s="160"/>
      <c r="X258" s="199" t="s">
        <v>151</v>
      </c>
      <c r="Y258" s="160"/>
      <c r="Z258" s="214" t="s">
        <v>151</v>
      </c>
      <c r="AA258" s="160"/>
      <c r="AB258" s="500" t="s">
        <v>151</v>
      </c>
      <c r="AC258" s="160"/>
      <c r="AE258" s="93"/>
      <c r="AF258" s="91"/>
    </row>
    <row r="259" spans="2:32" x14ac:dyDescent="0.2">
      <c r="B259" s="203" t="str">
        <f t="shared" si="6"/>
        <v>CALIDAD EDUCATIVA</v>
      </c>
      <c r="C259" s="204"/>
      <c r="D259" s="204"/>
      <c r="E259" s="205"/>
      <c r="F259" s="199">
        <v>1</v>
      </c>
      <c r="G259" s="160"/>
      <c r="H259" s="199">
        <v>0.99739999999999995</v>
      </c>
      <c r="I259" s="160"/>
      <c r="J259" s="199">
        <v>0.99739999999999995</v>
      </c>
      <c r="K259" s="160"/>
      <c r="L259" s="199" t="s">
        <v>151</v>
      </c>
      <c r="M259" s="160"/>
      <c r="N259" s="199" t="s">
        <v>151</v>
      </c>
      <c r="O259" s="160"/>
      <c r="P259" s="199" t="s">
        <v>151</v>
      </c>
      <c r="Q259" s="160"/>
      <c r="R259" s="199" t="s">
        <v>151</v>
      </c>
      <c r="S259" s="160"/>
      <c r="T259" s="199" t="s">
        <v>151</v>
      </c>
      <c r="U259" s="160"/>
      <c r="V259" s="199" t="s">
        <v>151</v>
      </c>
      <c r="W259" s="160"/>
      <c r="X259" s="199" t="s">
        <v>151</v>
      </c>
      <c r="Y259" s="160"/>
      <c r="Z259" s="266" t="s">
        <v>154</v>
      </c>
      <c r="AA259" s="160"/>
      <c r="AB259" s="500" t="s">
        <v>151</v>
      </c>
      <c r="AC259" s="160"/>
      <c r="AE259" s="93"/>
      <c r="AF259" s="91"/>
    </row>
    <row r="260" spans="2:32" x14ac:dyDescent="0.2">
      <c r="B260" s="203" t="str">
        <f t="shared" si="6"/>
        <v>COBERTURA</v>
      </c>
      <c r="C260" s="204"/>
      <c r="D260" s="204"/>
      <c r="E260" s="205"/>
      <c r="F260" s="199">
        <v>1</v>
      </c>
      <c r="G260" s="160"/>
      <c r="H260" s="199">
        <v>1</v>
      </c>
      <c r="I260" s="160"/>
      <c r="J260" s="199">
        <v>1</v>
      </c>
      <c r="K260" s="160"/>
      <c r="L260" s="199" t="s">
        <v>151</v>
      </c>
      <c r="M260" s="160"/>
      <c r="N260" s="199" t="s">
        <v>151</v>
      </c>
      <c r="O260" s="160"/>
      <c r="P260" s="199">
        <v>0.99960000000000004</v>
      </c>
      <c r="Q260" s="160"/>
      <c r="R260" s="199">
        <v>0.99719999999999998</v>
      </c>
      <c r="S260" s="160"/>
      <c r="T260" s="199">
        <v>0.99719999999999998</v>
      </c>
      <c r="U260" s="160"/>
      <c r="V260" s="199">
        <v>0.99850000000000005</v>
      </c>
      <c r="W260" s="160"/>
      <c r="X260" s="199">
        <v>0.99209999999999998</v>
      </c>
      <c r="Y260" s="160"/>
      <c r="Z260" s="214" t="s">
        <v>151</v>
      </c>
      <c r="AA260" s="160"/>
      <c r="AB260" s="500" t="s">
        <v>151</v>
      </c>
      <c r="AC260" s="160"/>
      <c r="AE260" s="93"/>
      <c r="AF260" s="91"/>
    </row>
    <row r="261" spans="2:32" x14ac:dyDescent="0.2">
      <c r="B261" s="203" t="str">
        <f t="shared" si="6"/>
        <v>COMUNICACIONES</v>
      </c>
      <c r="C261" s="204"/>
      <c r="D261" s="204"/>
      <c r="E261" s="205"/>
      <c r="F261" s="199">
        <v>1</v>
      </c>
      <c r="G261" s="160"/>
      <c r="H261" s="199">
        <v>1</v>
      </c>
      <c r="I261" s="160"/>
      <c r="J261" s="199">
        <v>1</v>
      </c>
      <c r="K261" s="160"/>
      <c r="L261" s="199" t="s">
        <v>151</v>
      </c>
      <c r="M261" s="160"/>
      <c r="N261" s="199" t="s">
        <v>151</v>
      </c>
      <c r="O261" s="160"/>
      <c r="P261" s="199" t="s">
        <v>151</v>
      </c>
      <c r="Q261" s="160"/>
      <c r="R261" s="199" t="s">
        <v>151</v>
      </c>
      <c r="S261" s="160"/>
      <c r="T261" s="199" t="s">
        <v>151</v>
      </c>
      <c r="U261" s="160"/>
      <c r="V261" s="199" t="s">
        <v>151</v>
      </c>
      <c r="W261" s="160"/>
      <c r="X261" s="199" t="s">
        <v>151</v>
      </c>
      <c r="Y261" s="160"/>
      <c r="Z261" s="214" t="s">
        <v>151</v>
      </c>
      <c r="AA261" s="160"/>
      <c r="AB261" s="500" t="s">
        <v>151</v>
      </c>
      <c r="AC261" s="160"/>
      <c r="AE261" s="93"/>
      <c r="AF261" s="91"/>
    </row>
    <row r="262" spans="2:32" ht="26.25" customHeight="1" x14ac:dyDescent="0.2">
      <c r="B262" s="203" t="str">
        <f t="shared" si="6"/>
        <v>CONSTANCIAS</v>
      </c>
      <c r="C262" s="204"/>
      <c r="D262" s="204"/>
      <c r="E262" s="205"/>
      <c r="F262" s="199">
        <v>0.99960000000000004</v>
      </c>
      <c r="G262" s="160"/>
      <c r="H262" s="199">
        <v>1</v>
      </c>
      <c r="I262" s="160"/>
      <c r="J262" s="199">
        <v>1</v>
      </c>
      <c r="K262" s="160"/>
      <c r="L262" s="199" t="s">
        <v>151</v>
      </c>
      <c r="M262" s="160"/>
      <c r="N262" s="199" t="s">
        <v>151</v>
      </c>
      <c r="O262" s="160"/>
      <c r="P262" s="199" t="s">
        <v>151</v>
      </c>
      <c r="Q262" s="160"/>
      <c r="R262" s="199" t="s">
        <v>151</v>
      </c>
      <c r="S262" s="160"/>
      <c r="T262" s="199" t="s">
        <v>151</v>
      </c>
      <c r="U262" s="160"/>
      <c r="V262" s="199" t="s">
        <v>151</v>
      </c>
      <c r="W262" s="160"/>
      <c r="X262" s="199" t="s">
        <v>151</v>
      </c>
      <c r="Y262" s="160"/>
      <c r="Z262" s="214" t="s">
        <v>151</v>
      </c>
      <c r="AA262" s="160"/>
      <c r="AB262" s="500" t="s">
        <v>151</v>
      </c>
      <c r="AC262" s="160"/>
      <c r="AE262" s="93"/>
      <c r="AF262" s="91"/>
    </row>
    <row r="263" spans="2:32" ht="21.75" customHeight="1" x14ac:dyDescent="0.2">
      <c r="B263" s="458" t="s">
        <v>80</v>
      </c>
      <c r="C263" s="459"/>
      <c r="D263" s="459"/>
      <c r="E263" s="460"/>
      <c r="F263" s="199">
        <v>1</v>
      </c>
      <c r="G263" s="160"/>
      <c r="H263" s="199">
        <v>1</v>
      </c>
      <c r="I263" s="160"/>
      <c r="J263" s="199">
        <v>1</v>
      </c>
      <c r="K263" s="160"/>
      <c r="L263" s="199" t="s">
        <v>151</v>
      </c>
      <c r="M263" s="160"/>
      <c r="N263" s="199" t="s">
        <v>151</v>
      </c>
      <c r="O263" s="160"/>
      <c r="P263" s="199" t="s">
        <v>151</v>
      </c>
      <c r="Q263" s="160"/>
      <c r="R263" s="199" t="s">
        <v>151</v>
      </c>
      <c r="S263" s="160"/>
      <c r="T263" s="199" t="s">
        <v>151</v>
      </c>
      <c r="U263" s="160"/>
      <c r="V263" s="199" t="s">
        <v>151</v>
      </c>
      <c r="W263" s="160"/>
      <c r="X263" s="199" t="s">
        <v>151</v>
      </c>
      <c r="Y263" s="160"/>
      <c r="Z263" s="214" t="s">
        <v>151</v>
      </c>
      <c r="AA263" s="160"/>
      <c r="AB263" s="500" t="s">
        <v>151</v>
      </c>
      <c r="AC263" s="160"/>
      <c r="AE263" s="93"/>
      <c r="AF263" s="91"/>
    </row>
    <row r="264" spans="2:32" x14ac:dyDescent="0.2">
      <c r="B264" s="458" t="s">
        <v>81</v>
      </c>
      <c r="C264" s="459"/>
      <c r="D264" s="459"/>
      <c r="E264" s="460"/>
      <c r="F264" s="199">
        <v>1</v>
      </c>
      <c r="G264" s="160"/>
      <c r="H264" s="199">
        <v>1</v>
      </c>
      <c r="I264" s="160"/>
      <c r="J264" s="199">
        <v>1</v>
      </c>
      <c r="K264" s="160"/>
      <c r="L264" s="199" t="s">
        <v>151</v>
      </c>
      <c r="M264" s="160"/>
      <c r="N264" s="199" t="s">
        <v>151</v>
      </c>
      <c r="O264" s="160"/>
      <c r="P264" s="199" t="s">
        <v>151</v>
      </c>
      <c r="Q264" s="160"/>
      <c r="R264" s="199" t="s">
        <v>151</v>
      </c>
      <c r="S264" s="160"/>
      <c r="T264" s="199" t="s">
        <v>151</v>
      </c>
      <c r="U264" s="160"/>
      <c r="V264" s="199" t="s">
        <v>151</v>
      </c>
      <c r="W264" s="160"/>
      <c r="X264" s="199" t="s">
        <v>151</v>
      </c>
      <c r="Y264" s="160"/>
      <c r="Z264" s="214" t="s">
        <v>151</v>
      </c>
      <c r="AA264" s="160"/>
      <c r="AB264" s="500" t="s">
        <v>151</v>
      </c>
      <c r="AC264" s="160"/>
      <c r="AE264" s="93"/>
      <c r="AF264" s="91"/>
    </row>
    <row r="265" spans="2:32" x14ac:dyDescent="0.2">
      <c r="B265" s="458" t="s">
        <v>82</v>
      </c>
      <c r="C265" s="459"/>
      <c r="D265" s="459"/>
      <c r="E265" s="460"/>
      <c r="F265" s="199">
        <v>1</v>
      </c>
      <c r="G265" s="160"/>
      <c r="H265" s="199">
        <v>1</v>
      </c>
      <c r="I265" s="160"/>
      <c r="J265" s="199">
        <v>1</v>
      </c>
      <c r="K265" s="160"/>
      <c r="L265" s="199" t="s">
        <v>151</v>
      </c>
      <c r="M265" s="160"/>
      <c r="N265" s="199" t="s">
        <v>151</v>
      </c>
      <c r="O265" s="160"/>
      <c r="P265" s="199" t="s">
        <v>151</v>
      </c>
      <c r="Q265" s="160"/>
      <c r="R265" s="199" t="s">
        <v>151</v>
      </c>
      <c r="S265" s="160"/>
      <c r="T265" s="199" t="s">
        <v>151</v>
      </c>
      <c r="U265" s="160"/>
      <c r="V265" s="199" t="s">
        <v>151</v>
      </c>
      <c r="W265" s="160"/>
      <c r="X265" s="199" t="s">
        <v>151</v>
      </c>
      <c r="Y265" s="160"/>
      <c r="Z265" s="214" t="s">
        <v>151</v>
      </c>
      <c r="AA265" s="160"/>
      <c r="AB265" s="500" t="s">
        <v>151</v>
      </c>
      <c r="AC265" s="160"/>
      <c r="AE265" s="93"/>
      <c r="AF265" s="91"/>
    </row>
    <row r="266" spans="2:32" x14ac:dyDescent="0.2">
      <c r="B266" s="458" t="s">
        <v>83</v>
      </c>
      <c r="C266" s="459"/>
      <c r="D266" s="459"/>
      <c r="E266" s="460"/>
      <c r="F266" s="199">
        <v>1</v>
      </c>
      <c r="G266" s="160"/>
      <c r="H266" s="199">
        <v>1</v>
      </c>
      <c r="I266" s="160"/>
      <c r="J266" s="199">
        <v>1</v>
      </c>
      <c r="K266" s="160"/>
      <c r="L266" s="199" t="s">
        <v>151</v>
      </c>
      <c r="M266" s="160"/>
      <c r="N266" s="199" t="s">
        <v>151</v>
      </c>
      <c r="O266" s="160"/>
      <c r="P266" s="199" t="s">
        <v>151</v>
      </c>
      <c r="Q266" s="160"/>
      <c r="R266" s="199" t="s">
        <v>151</v>
      </c>
      <c r="S266" s="160"/>
      <c r="T266" s="199" t="s">
        <v>151</v>
      </c>
      <c r="U266" s="160"/>
      <c r="V266" s="199" t="s">
        <v>151</v>
      </c>
      <c r="W266" s="160"/>
      <c r="X266" s="199" t="s">
        <v>151</v>
      </c>
      <c r="Y266" s="160"/>
      <c r="Z266" s="160" t="s">
        <v>155</v>
      </c>
      <c r="AA266" s="160"/>
      <c r="AB266" s="500" t="s">
        <v>151</v>
      </c>
      <c r="AC266" s="160"/>
      <c r="AE266" s="93"/>
      <c r="AF266" s="91"/>
    </row>
    <row r="267" spans="2:32" x14ac:dyDescent="0.2">
      <c r="B267" s="203" t="str">
        <f t="shared" ref="B267:B275" si="7">+B215</f>
        <v>GESTION ORGANIZACIONAL</v>
      </c>
      <c r="C267" s="204"/>
      <c r="D267" s="204"/>
      <c r="E267" s="205"/>
      <c r="F267" s="199">
        <v>1</v>
      </c>
      <c r="G267" s="160"/>
      <c r="H267" s="199">
        <v>1</v>
      </c>
      <c r="I267" s="160"/>
      <c r="J267" s="199">
        <v>1</v>
      </c>
      <c r="K267" s="160"/>
      <c r="L267" s="199" t="s">
        <v>151</v>
      </c>
      <c r="M267" s="160"/>
      <c r="N267" s="199" t="s">
        <v>151</v>
      </c>
      <c r="O267" s="160"/>
      <c r="P267" s="199" t="s">
        <v>151</v>
      </c>
      <c r="Q267" s="160"/>
      <c r="R267" s="199" t="s">
        <v>151</v>
      </c>
      <c r="S267" s="160"/>
      <c r="T267" s="199" t="s">
        <v>151</v>
      </c>
      <c r="U267" s="160"/>
      <c r="V267" s="199" t="s">
        <v>151</v>
      </c>
      <c r="W267" s="160"/>
      <c r="X267" s="199" t="s">
        <v>151</v>
      </c>
      <c r="Y267" s="160"/>
      <c r="Z267" s="214" t="s">
        <v>151</v>
      </c>
      <c r="AA267" s="160"/>
      <c r="AB267" s="500" t="s">
        <v>151</v>
      </c>
      <c r="AC267" s="160"/>
      <c r="AE267" s="93"/>
      <c r="AF267" s="91"/>
    </row>
    <row r="268" spans="2:32" x14ac:dyDescent="0.2">
      <c r="B268" s="203" t="str">
        <f t="shared" si="7"/>
        <v>HOJAS DE VIDA</v>
      </c>
      <c r="C268" s="204"/>
      <c r="D268" s="204"/>
      <c r="E268" s="205"/>
      <c r="F268" s="199">
        <v>1</v>
      </c>
      <c r="G268" s="160"/>
      <c r="H268" s="199">
        <v>1</v>
      </c>
      <c r="I268" s="160"/>
      <c r="J268" s="199">
        <v>1</v>
      </c>
      <c r="K268" s="160"/>
      <c r="L268" s="199" t="s">
        <v>151</v>
      </c>
      <c r="M268" s="160"/>
      <c r="N268" s="199" t="s">
        <v>151</v>
      </c>
      <c r="O268" s="160"/>
      <c r="P268" s="199" t="s">
        <v>151</v>
      </c>
      <c r="Q268" s="160"/>
      <c r="R268" s="199" t="s">
        <v>151</v>
      </c>
      <c r="S268" s="160"/>
      <c r="T268" s="199" t="s">
        <v>151</v>
      </c>
      <c r="U268" s="160"/>
      <c r="V268" s="199" t="s">
        <v>151</v>
      </c>
      <c r="W268" s="160"/>
      <c r="X268" s="199" t="s">
        <v>151</v>
      </c>
      <c r="Y268" s="160"/>
      <c r="Z268" s="214" t="s">
        <v>151</v>
      </c>
      <c r="AA268" s="160"/>
      <c r="AB268" s="500" t="s">
        <v>151</v>
      </c>
      <c r="AC268" s="160"/>
      <c r="AE268" s="93"/>
      <c r="AF268" s="91"/>
    </row>
    <row r="269" spans="2:32" x14ac:dyDescent="0.2">
      <c r="B269" s="203" t="str">
        <f t="shared" si="7"/>
        <v>INSPECCION Y VIGILANCIA</v>
      </c>
      <c r="C269" s="204"/>
      <c r="D269" s="204"/>
      <c r="E269" s="205"/>
      <c r="F269" s="199">
        <v>1</v>
      </c>
      <c r="G269" s="160"/>
      <c r="H269" s="199">
        <v>1</v>
      </c>
      <c r="I269" s="160"/>
      <c r="J269" s="199">
        <v>1</v>
      </c>
      <c r="K269" s="160"/>
      <c r="L269" s="199" t="s">
        <v>151</v>
      </c>
      <c r="M269" s="160"/>
      <c r="N269" s="199" t="s">
        <v>151</v>
      </c>
      <c r="O269" s="160"/>
      <c r="P269" s="199" t="s">
        <v>151</v>
      </c>
      <c r="Q269" s="160"/>
      <c r="R269" s="199" t="s">
        <v>151</v>
      </c>
      <c r="S269" s="160"/>
      <c r="T269" s="199" t="s">
        <v>151</v>
      </c>
      <c r="U269" s="160"/>
      <c r="V269" s="199" t="s">
        <v>151</v>
      </c>
      <c r="W269" s="160"/>
      <c r="X269" s="199" t="s">
        <v>151</v>
      </c>
      <c r="Y269" s="160"/>
      <c r="Z269" s="214" t="s">
        <v>156</v>
      </c>
      <c r="AA269" s="160"/>
      <c r="AB269" s="500" t="s">
        <v>151</v>
      </c>
      <c r="AC269" s="160"/>
      <c r="AE269" s="93"/>
      <c r="AF269" s="91"/>
    </row>
    <row r="270" spans="2:32" x14ac:dyDescent="0.2">
      <c r="B270" s="203" t="str">
        <f t="shared" si="7"/>
        <v>PLANEACIÓN</v>
      </c>
      <c r="C270" s="204"/>
      <c r="D270" s="204"/>
      <c r="E270" s="205"/>
      <c r="F270" s="199">
        <v>1</v>
      </c>
      <c r="G270" s="160"/>
      <c r="H270" s="199">
        <v>1</v>
      </c>
      <c r="I270" s="160"/>
      <c r="J270" s="199">
        <v>1</v>
      </c>
      <c r="K270" s="160"/>
      <c r="L270" s="199" t="s">
        <v>151</v>
      </c>
      <c r="M270" s="160"/>
      <c r="N270" s="199" t="s">
        <v>151</v>
      </c>
      <c r="O270" s="160"/>
      <c r="P270" s="199" t="s">
        <v>151</v>
      </c>
      <c r="Q270" s="160"/>
      <c r="R270" s="199" t="s">
        <v>151</v>
      </c>
      <c r="S270" s="160"/>
      <c r="T270" s="199" t="s">
        <v>151</v>
      </c>
      <c r="U270" s="160"/>
      <c r="V270" s="199" t="s">
        <v>151</v>
      </c>
      <c r="W270" s="160"/>
      <c r="X270" s="199" t="s">
        <v>151</v>
      </c>
      <c r="Y270" s="160"/>
      <c r="Z270" s="214" t="s">
        <v>151</v>
      </c>
      <c r="AA270" s="160"/>
      <c r="AB270" s="500" t="s">
        <v>151</v>
      </c>
      <c r="AC270" s="160"/>
      <c r="AE270" s="93"/>
      <c r="AF270" s="91"/>
    </row>
    <row r="271" spans="2:32" ht="23.25" customHeight="1" x14ac:dyDescent="0.2">
      <c r="B271" s="203" t="str">
        <f t="shared" si="7"/>
        <v>PRESTACIONES SOCIALES</v>
      </c>
      <c r="C271" s="204"/>
      <c r="D271" s="204"/>
      <c r="E271" s="205"/>
      <c r="F271" s="199">
        <v>1</v>
      </c>
      <c r="G271" s="160"/>
      <c r="H271" s="199">
        <v>1</v>
      </c>
      <c r="I271" s="160"/>
      <c r="J271" s="199">
        <v>1</v>
      </c>
      <c r="K271" s="160"/>
      <c r="L271" s="199" t="s">
        <v>152</v>
      </c>
      <c r="M271" s="160"/>
      <c r="N271" s="199" t="s">
        <v>152</v>
      </c>
      <c r="O271" s="160"/>
      <c r="P271" s="199" t="s">
        <v>152</v>
      </c>
      <c r="Q271" s="160"/>
      <c r="R271" s="199" t="s">
        <v>151</v>
      </c>
      <c r="S271" s="160"/>
      <c r="T271" s="199" t="s">
        <v>151</v>
      </c>
      <c r="U271" s="160"/>
      <c r="V271" s="199" t="s">
        <v>151</v>
      </c>
      <c r="W271" s="160"/>
      <c r="X271" s="199" t="s">
        <v>151</v>
      </c>
      <c r="Y271" s="160"/>
      <c r="Z271" s="214" t="s">
        <v>151</v>
      </c>
      <c r="AA271" s="160"/>
      <c r="AB271" s="500" t="s">
        <v>151</v>
      </c>
      <c r="AC271" s="160"/>
      <c r="AE271" s="93"/>
      <c r="AF271" s="91"/>
    </row>
    <row r="272" spans="2:32" x14ac:dyDescent="0.2">
      <c r="B272" s="203" t="str">
        <f t="shared" si="7"/>
        <v>PRESUPUESTO</v>
      </c>
      <c r="C272" s="204"/>
      <c r="D272" s="204"/>
      <c r="E272" s="205"/>
      <c r="F272" s="199">
        <v>1</v>
      </c>
      <c r="G272" s="160"/>
      <c r="H272" s="199">
        <v>1</v>
      </c>
      <c r="I272" s="160"/>
      <c r="J272" s="199">
        <v>1</v>
      </c>
      <c r="K272" s="160"/>
      <c r="L272" s="199" t="s">
        <v>151</v>
      </c>
      <c r="M272" s="160"/>
      <c r="N272" s="199" t="s">
        <v>151</v>
      </c>
      <c r="O272" s="160"/>
      <c r="P272" s="199" t="s">
        <v>151</v>
      </c>
      <c r="Q272" s="160"/>
      <c r="R272" s="199" t="s">
        <v>151</v>
      </c>
      <c r="S272" s="160"/>
      <c r="T272" s="199" t="s">
        <v>151</v>
      </c>
      <c r="U272" s="160"/>
      <c r="V272" s="199" t="s">
        <v>151</v>
      </c>
      <c r="W272" s="160"/>
      <c r="X272" s="199" t="s">
        <v>151</v>
      </c>
      <c r="Y272" s="160"/>
      <c r="Z272" s="214" t="s">
        <v>151</v>
      </c>
      <c r="AA272" s="160"/>
      <c r="AB272" s="500" t="s">
        <v>151</v>
      </c>
      <c r="AC272" s="160"/>
      <c r="AE272" s="93"/>
      <c r="AF272" s="91"/>
    </row>
    <row r="273" spans="2:51" x14ac:dyDescent="0.2">
      <c r="B273" s="203" t="str">
        <f t="shared" si="7"/>
        <v>RECURSOS HUMANOS</v>
      </c>
      <c r="C273" s="204"/>
      <c r="D273" s="204"/>
      <c r="E273" s="205"/>
      <c r="F273" s="199">
        <v>1</v>
      </c>
      <c r="G273" s="160"/>
      <c r="H273" s="199">
        <v>1</v>
      </c>
      <c r="I273" s="160"/>
      <c r="J273" s="199">
        <v>1</v>
      </c>
      <c r="K273" s="160"/>
      <c r="L273" s="199" t="s">
        <v>151</v>
      </c>
      <c r="M273" s="160"/>
      <c r="N273" s="199" t="s">
        <v>151</v>
      </c>
      <c r="O273" s="160"/>
      <c r="P273" s="199" t="s">
        <v>151</v>
      </c>
      <c r="Q273" s="160"/>
      <c r="R273" s="199" t="s">
        <v>151</v>
      </c>
      <c r="S273" s="160"/>
      <c r="T273" s="199" t="s">
        <v>151</v>
      </c>
      <c r="U273" s="160"/>
      <c r="V273" s="199" t="s">
        <v>151</v>
      </c>
      <c r="W273" s="160"/>
      <c r="X273" s="199" t="s">
        <v>151</v>
      </c>
      <c r="Y273" s="160"/>
      <c r="Z273" s="214" t="s">
        <v>157</v>
      </c>
      <c r="AA273" s="160"/>
      <c r="AB273" s="500" t="s">
        <v>151</v>
      </c>
      <c r="AC273" s="160"/>
      <c r="AE273" s="93"/>
      <c r="AF273" s="91"/>
    </row>
    <row r="274" spans="2:51" ht="23.25" customHeight="1" x14ac:dyDescent="0.2">
      <c r="B274" s="203" t="str">
        <f t="shared" si="7"/>
        <v>SISTEMAS</v>
      </c>
      <c r="C274" s="204"/>
      <c r="D274" s="204"/>
      <c r="E274" s="205"/>
      <c r="F274" s="199">
        <v>1</v>
      </c>
      <c r="G274" s="160"/>
      <c r="H274" s="199">
        <v>1</v>
      </c>
      <c r="I274" s="160"/>
      <c r="J274" s="199">
        <v>1</v>
      </c>
      <c r="K274" s="160"/>
      <c r="L274" s="199" t="s">
        <v>151</v>
      </c>
      <c r="M274" s="160"/>
      <c r="N274" s="199" t="s">
        <v>151</v>
      </c>
      <c r="O274" s="160"/>
      <c r="P274" s="199" t="s">
        <v>151</v>
      </c>
      <c r="Q274" s="160"/>
      <c r="R274" s="199" t="s">
        <v>151</v>
      </c>
      <c r="S274" s="160"/>
      <c r="T274" s="199" t="s">
        <v>151</v>
      </c>
      <c r="U274" s="160"/>
      <c r="V274" s="199" t="s">
        <v>151</v>
      </c>
      <c r="W274" s="160"/>
      <c r="X274" s="199" t="s">
        <v>151</v>
      </c>
      <c r="Y274" s="160"/>
      <c r="Z274" s="214" t="s">
        <v>151</v>
      </c>
      <c r="AA274" s="160"/>
      <c r="AB274" s="500" t="s">
        <v>151</v>
      </c>
      <c r="AC274" s="160"/>
      <c r="AE274" s="93"/>
      <c r="AF274" s="91"/>
    </row>
    <row r="275" spans="2:51" ht="13.5" thickBot="1" x14ac:dyDescent="0.25">
      <c r="B275" s="235" t="str">
        <f t="shared" si="7"/>
        <v>TESORERIA</v>
      </c>
      <c r="C275" s="236"/>
      <c r="D275" s="236"/>
      <c r="E275" s="237"/>
      <c r="F275" s="199">
        <v>1</v>
      </c>
      <c r="G275" s="160"/>
      <c r="H275" s="199">
        <v>1</v>
      </c>
      <c r="I275" s="160"/>
      <c r="J275" s="199">
        <v>1</v>
      </c>
      <c r="K275" s="160"/>
      <c r="L275" s="199" t="s">
        <v>151</v>
      </c>
      <c r="M275" s="160"/>
      <c r="N275" s="199" t="s">
        <v>151</v>
      </c>
      <c r="O275" s="160"/>
      <c r="P275" s="199" t="s">
        <v>151</v>
      </c>
      <c r="Q275" s="160"/>
      <c r="R275" s="199" t="s">
        <v>151</v>
      </c>
      <c r="S275" s="160"/>
      <c r="T275" s="199" t="s">
        <v>151</v>
      </c>
      <c r="U275" s="160"/>
      <c r="V275" s="199" t="s">
        <v>151</v>
      </c>
      <c r="W275" s="160"/>
      <c r="X275" s="199" t="s">
        <v>151</v>
      </c>
      <c r="Y275" s="160"/>
      <c r="Z275" s="214" t="s">
        <v>158</v>
      </c>
      <c r="AA275" s="160"/>
      <c r="AB275" s="500" t="s">
        <v>151</v>
      </c>
      <c r="AC275" s="160"/>
      <c r="AE275" s="93"/>
      <c r="AF275" s="91"/>
    </row>
    <row r="276" spans="2:51" x14ac:dyDescent="0.2">
      <c r="B276" s="255"/>
      <c r="C276" s="255"/>
      <c r="D276" s="255"/>
      <c r="E276" s="255"/>
      <c r="F276" s="255"/>
      <c r="G276" s="255"/>
      <c r="H276" s="255"/>
      <c r="I276" s="255"/>
      <c r="J276" s="255"/>
      <c r="K276" s="255"/>
      <c r="L276" s="255"/>
      <c r="M276" s="255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38" t="s">
        <v>63</v>
      </c>
      <c r="C277" s="238"/>
      <c r="D277" s="238"/>
      <c r="E277" s="238"/>
      <c r="F277" s="238"/>
      <c r="G277" s="238"/>
      <c r="H277" s="238"/>
      <c r="I277" s="238"/>
      <c r="J277" s="238"/>
      <c r="K277" s="238"/>
      <c r="L277" s="238"/>
      <c r="M277" s="238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06" t="s">
        <v>64</v>
      </c>
      <c r="C280" s="207"/>
      <c r="D280" s="207"/>
      <c r="E280" s="207"/>
      <c r="F280" s="207"/>
      <c r="G280" s="207"/>
      <c r="H280" s="207"/>
      <c r="I280" s="207"/>
      <c r="J280" s="207"/>
      <c r="K280" s="207"/>
      <c r="L280" s="207"/>
      <c r="M280" s="207"/>
      <c r="N280" s="207"/>
      <c r="O280" s="207"/>
      <c r="P280" s="207"/>
      <c r="Q280" s="207"/>
      <c r="R280" s="207"/>
      <c r="S280" s="207"/>
      <c r="T280" s="207"/>
      <c r="U280" s="207"/>
      <c r="V280" s="207"/>
      <c r="W280" s="207"/>
      <c r="X280" s="207"/>
      <c r="Y280" s="207"/>
      <c r="Z280" s="207"/>
      <c r="AA280" s="207"/>
      <c r="AB280" s="207"/>
      <c r="AC280" s="208"/>
      <c r="AF280" s="81"/>
      <c r="AG280" s="81"/>
    </row>
    <row r="281" spans="2:51" x14ac:dyDescent="0.2">
      <c r="B281" s="231"/>
      <c r="C281" s="232"/>
      <c r="D281" s="232"/>
      <c r="E281" s="232"/>
      <c r="F281" s="232"/>
      <c r="G281" s="232"/>
      <c r="H281" s="232"/>
      <c r="I281" s="232"/>
      <c r="J281" s="232"/>
      <c r="K281" s="232"/>
      <c r="L281" s="232"/>
      <c r="M281" s="232"/>
      <c r="N281" s="232"/>
      <c r="O281" s="232"/>
      <c r="P281" s="232"/>
      <c r="Q281" s="232"/>
      <c r="R281" s="232"/>
      <c r="S281" s="232"/>
      <c r="T281" s="232"/>
      <c r="U281" s="232"/>
      <c r="V281" s="232"/>
      <c r="W281" s="232"/>
      <c r="X281" s="232"/>
      <c r="Y281" s="232"/>
      <c r="Z281" s="232"/>
      <c r="AA281" s="232"/>
      <c r="AB281" s="232"/>
      <c r="AC281" s="233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196" t="s">
        <v>45</v>
      </c>
      <c r="C282" s="196"/>
      <c r="D282" s="196"/>
      <c r="E282" s="196"/>
      <c r="F282" s="181" t="s">
        <v>14</v>
      </c>
      <c r="G282" s="181"/>
      <c r="H282" s="181" t="s">
        <v>15</v>
      </c>
      <c r="I282" s="181"/>
      <c r="J282" s="181" t="s">
        <v>16</v>
      </c>
      <c r="K282" s="181"/>
      <c r="L282" s="181" t="s">
        <v>17</v>
      </c>
      <c r="M282" s="181"/>
      <c r="N282" s="181" t="s">
        <v>18</v>
      </c>
      <c r="O282" s="181"/>
      <c r="P282" s="181" t="s">
        <v>19</v>
      </c>
      <c r="Q282" s="181"/>
      <c r="R282" s="181" t="s">
        <v>21</v>
      </c>
      <c r="S282" s="181"/>
      <c r="T282" s="181" t="s">
        <v>22</v>
      </c>
      <c r="U282" s="181"/>
      <c r="V282" s="181" t="s">
        <v>23</v>
      </c>
      <c r="W282" s="181"/>
      <c r="X282" s="181" t="s">
        <v>24</v>
      </c>
      <c r="Y282" s="181"/>
      <c r="Z282" s="181" t="s">
        <v>25</v>
      </c>
      <c r="AA282" s="181"/>
      <c r="AB282" s="181" t="s">
        <v>26</v>
      </c>
      <c r="AC282" s="181"/>
      <c r="AE282" s="94"/>
      <c r="AF282"/>
      <c r="AG282"/>
      <c r="AH282"/>
      <c r="AI282" s="456"/>
      <c r="AJ282" s="456"/>
      <c r="AK282" s="457"/>
      <c r="AL282" s="457"/>
      <c r="AM282" s="457"/>
      <c r="AN282" s="457"/>
      <c r="AO282" s="453"/>
      <c r="AP282" s="453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34" t="s">
        <v>46</v>
      </c>
      <c r="C283" s="198"/>
      <c r="D283" s="198"/>
      <c r="E283" s="198"/>
      <c r="F283" s="183">
        <v>2518</v>
      </c>
      <c r="G283" s="183"/>
      <c r="H283" s="183">
        <v>3591</v>
      </c>
      <c r="I283" s="183"/>
      <c r="J283" s="183">
        <v>2757</v>
      </c>
      <c r="K283" s="183"/>
      <c r="L283" s="183">
        <v>3393</v>
      </c>
      <c r="M283" s="183"/>
      <c r="N283" s="183">
        <v>3152</v>
      </c>
      <c r="O283" s="183"/>
      <c r="P283" s="183">
        <v>2992</v>
      </c>
      <c r="Q283" s="183"/>
      <c r="R283" s="183">
        <v>3059</v>
      </c>
      <c r="S283" s="183"/>
      <c r="T283" s="183">
        <v>3008</v>
      </c>
      <c r="U283" s="183"/>
      <c r="V283" s="183">
        <v>2792</v>
      </c>
      <c r="W283" s="183"/>
      <c r="X283" s="183">
        <v>2911</v>
      </c>
      <c r="Y283" s="183"/>
      <c r="Z283" s="183">
        <v>3020</v>
      </c>
      <c r="AA283" s="183"/>
      <c r="AB283" s="183">
        <v>2108</v>
      </c>
      <c r="AC283" s="183"/>
      <c r="AE283" s="94"/>
      <c r="AF283"/>
      <c r="AG283"/>
      <c r="AH283"/>
      <c r="AI283" s="456"/>
      <c r="AJ283" s="456"/>
      <c r="AK283" s="457"/>
      <c r="AL283" s="457"/>
      <c r="AM283" s="457"/>
      <c r="AN283" s="457"/>
      <c r="AO283" s="453"/>
      <c r="AP283" s="453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85" t="s">
        <v>47</v>
      </c>
      <c r="C284" s="161"/>
      <c r="D284" s="161"/>
      <c r="E284" s="161"/>
      <c r="F284" s="160">
        <v>137</v>
      </c>
      <c r="G284" s="160"/>
      <c r="H284" s="160">
        <v>264</v>
      </c>
      <c r="I284" s="160"/>
      <c r="J284" s="160">
        <v>253</v>
      </c>
      <c r="K284" s="160"/>
      <c r="L284" s="160">
        <v>351</v>
      </c>
      <c r="M284" s="160"/>
      <c r="N284" s="160">
        <v>264</v>
      </c>
      <c r="O284" s="160"/>
      <c r="P284" s="160">
        <v>332</v>
      </c>
      <c r="Q284" s="160"/>
      <c r="R284" s="160">
        <v>203</v>
      </c>
      <c r="S284" s="160"/>
      <c r="T284" s="160">
        <v>257</v>
      </c>
      <c r="U284" s="160"/>
      <c r="V284" s="160">
        <v>282</v>
      </c>
      <c r="W284" s="160"/>
      <c r="X284" s="160">
        <v>321</v>
      </c>
      <c r="Y284" s="160"/>
      <c r="Z284" s="160">
        <v>239</v>
      </c>
      <c r="AA284" s="160"/>
      <c r="AB284" s="160">
        <v>185</v>
      </c>
      <c r="AC284" s="160"/>
      <c r="AE284" s="94"/>
      <c r="AF284"/>
      <c r="AG284"/>
      <c r="AH284"/>
      <c r="AI284" s="456"/>
      <c r="AJ284" s="456"/>
      <c r="AK284" s="457"/>
      <c r="AL284" s="457"/>
      <c r="AM284" s="457"/>
      <c r="AN284" s="457"/>
      <c r="AO284" s="453"/>
      <c r="AP284" s="453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85" t="s">
        <v>48</v>
      </c>
      <c r="C285" s="161"/>
      <c r="D285" s="161"/>
      <c r="E285" s="161"/>
      <c r="F285" s="160">
        <v>3</v>
      </c>
      <c r="G285" s="160"/>
      <c r="H285" s="160">
        <v>3</v>
      </c>
      <c r="I285" s="160"/>
      <c r="J285" s="160">
        <v>0</v>
      </c>
      <c r="K285" s="160"/>
      <c r="L285" s="160">
        <v>0</v>
      </c>
      <c r="M285" s="160"/>
      <c r="N285" s="160">
        <v>1</v>
      </c>
      <c r="O285" s="160"/>
      <c r="P285" s="160">
        <v>3</v>
      </c>
      <c r="Q285" s="160"/>
      <c r="R285" s="160">
        <v>2</v>
      </c>
      <c r="S285" s="160"/>
      <c r="T285" s="160">
        <v>2</v>
      </c>
      <c r="U285" s="160"/>
      <c r="V285" s="160">
        <v>2</v>
      </c>
      <c r="W285" s="160"/>
      <c r="X285" s="160">
        <v>3</v>
      </c>
      <c r="Y285" s="160"/>
      <c r="Z285" s="160">
        <v>4</v>
      </c>
      <c r="AA285" s="160"/>
      <c r="AB285" s="160">
        <v>1</v>
      </c>
      <c r="AC285" s="160"/>
      <c r="AE285" s="94"/>
      <c r="AF285"/>
      <c r="AG285"/>
      <c r="AH285"/>
      <c r="AI285" s="456"/>
      <c r="AJ285" s="456"/>
      <c r="AK285" s="457"/>
      <c r="AL285" s="457"/>
      <c r="AM285" s="457"/>
      <c r="AN285" s="457"/>
      <c r="AO285" s="453"/>
      <c r="AP285" s="453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85" t="s">
        <v>49</v>
      </c>
      <c r="C286" s="161"/>
      <c r="D286" s="161"/>
      <c r="E286" s="161"/>
      <c r="F286" s="160">
        <v>0</v>
      </c>
      <c r="G286" s="160"/>
      <c r="H286" s="160">
        <v>0</v>
      </c>
      <c r="I286" s="160"/>
      <c r="J286" s="160">
        <v>1</v>
      </c>
      <c r="K286" s="160"/>
      <c r="L286" s="160">
        <v>0</v>
      </c>
      <c r="M286" s="160"/>
      <c r="N286" s="160">
        <v>0</v>
      </c>
      <c r="O286" s="160"/>
      <c r="P286" s="160">
        <v>0</v>
      </c>
      <c r="Q286" s="160"/>
      <c r="R286" s="160">
        <v>2</v>
      </c>
      <c r="S286" s="160"/>
      <c r="T286" s="160">
        <v>0</v>
      </c>
      <c r="U286" s="160"/>
      <c r="V286" s="160">
        <v>0</v>
      </c>
      <c r="W286" s="160"/>
      <c r="X286" s="160">
        <v>2</v>
      </c>
      <c r="Y286" s="160"/>
      <c r="Z286" s="160">
        <v>0</v>
      </c>
      <c r="AA286" s="160"/>
      <c r="AB286" s="160">
        <v>1</v>
      </c>
      <c r="AC286" s="160"/>
      <c r="AE286" s="94"/>
      <c r="AF286"/>
      <c r="AG286"/>
      <c r="AH286"/>
      <c r="AI286" s="456"/>
      <c r="AJ286" s="456"/>
      <c r="AK286" s="457"/>
      <c r="AL286" s="457"/>
      <c r="AM286" s="457"/>
      <c r="AN286" s="457"/>
      <c r="AO286" s="453"/>
      <c r="AP286" s="453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85" t="s">
        <v>6</v>
      </c>
      <c r="C287" s="161"/>
      <c r="D287" s="161"/>
      <c r="E287" s="161"/>
      <c r="F287" s="160">
        <v>50</v>
      </c>
      <c r="G287" s="160"/>
      <c r="H287" s="160">
        <v>104</v>
      </c>
      <c r="I287" s="160"/>
      <c r="J287" s="160">
        <v>92</v>
      </c>
      <c r="K287" s="160"/>
      <c r="L287" s="160">
        <v>105</v>
      </c>
      <c r="M287" s="160"/>
      <c r="N287" s="160">
        <v>127</v>
      </c>
      <c r="O287" s="160"/>
      <c r="P287" s="160">
        <v>149</v>
      </c>
      <c r="Q287" s="160"/>
      <c r="R287" s="160">
        <v>160</v>
      </c>
      <c r="S287" s="160"/>
      <c r="T287" s="160">
        <v>388</v>
      </c>
      <c r="U287" s="160"/>
      <c r="V287" s="160">
        <v>215</v>
      </c>
      <c r="W287" s="160"/>
      <c r="X287" s="160">
        <v>217</v>
      </c>
      <c r="Y287" s="160"/>
      <c r="Z287" s="160">
        <v>408</v>
      </c>
      <c r="AA287" s="160"/>
      <c r="AB287" s="160">
        <v>134</v>
      </c>
      <c r="AC287" s="160"/>
      <c r="AE287" s="455"/>
      <c r="AF287" s="455"/>
      <c r="AG287" s="455"/>
      <c r="AH287" s="455"/>
      <c r="AI287" s="456"/>
      <c r="AJ287" s="456"/>
      <c r="AK287" s="457"/>
      <c r="AL287" s="457"/>
      <c r="AM287" s="457"/>
      <c r="AN287" s="457"/>
      <c r="AO287" s="453"/>
      <c r="AP287" s="453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86" t="s">
        <v>50</v>
      </c>
      <c r="C288" s="171"/>
      <c r="D288" s="171"/>
      <c r="E288" s="171"/>
      <c r="F288" s="160">
        <v>79</v>
      </c>
      <c r="G288" s="160"/>
      <c r="H288" s="160">
        <v>302</v>
      </c>
      <c r="I288" s="160"/>
      <c r="J288" s="160">
        <v>295</v>
      </c>
      <c r="K288" s="160"/>
      <c r="L288" s="160">
        <v>330</v>
      </c>
      <c r="M288" s="160"/>
      <c r="N288" s="160">
        <v>252</v>
      </c>
      <c r="O288" s="160"/>
      <c r="P288" s="160">
        <v>246</v>
      </c>
      <c r="Q288" s="160"/>
      <c r="R288" s="160">
        <v>121</v>
      </c>
      <c r="S288" s="160"/>
      <c r="T288" s="160">
        <v>423</v>
      </c>
      <c r="U288" s="160"/>
      <c r="V288" s="160">
        <v>409</v>
      </c>
      <c r="W288" s="160"/>
      <c r="X288" s="160">
        <v>443</v>
      </c>
      <c r="Y288" s="160"/>
      <c r="Z288" s="160">
        <v>382</v>
      </c>
      <c r="AA288" s="160"/>
      <c r="AB288" s="160">
        <v>306</v>
      </c>
      <c r="AC288" s="160"/>
      <c r="AE288" s="81"/>
      <c r="AF288" s="454"/>
      <c r="AG288" s="454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36" t="s">
        <v>41</v>
      </c>
      <c r="C289" s="138"/>
      <c r="D289" s="138"/>
      <c r="E289" s="138"/>
      <c r="F289" s="179">
        <f>SUM(F283:F288)</f>
        <v>2787</v>
      </c>
      <c r="G289" s="180"/>
      <c r="H289" s="173">
        <f>SUM(H283:H288)</f>
        <v>4264</v>
      </c>
      <c r="I289" s="174"/>
      <c r="J289" s="178">
        <f>SUM(J283:J288)</f>
        <v>3398</v>
      </c>
      <c r="K289" s="178"/>
      <c r="L289" s="173">
        <f>SUM(L283:L288)</f>
        <v>4179</v>
      </c>
      <c r="M289" s="174"/>
      <c r="N289" s="178">
        <f>SUM(N283:N288)</f>
        <v>3796</v>
      </c>
      <c r="O289" s="178"/>
      <c r="P289" s="173">
        <f>P283+P284+P285+P286+P287+P288</f>
        <v>3722</v>
      </c>
      <c r="Q289" s="174"/>
      <c r="R289" s="173">
        <f>R283+R284+R285+R286+R287+R288</f>
        <v>3547</v>
      </c>
      <c r="S289" s="174"/>
      <c r="T289" s="173">
        <f>T283+T284+T285+T286+T287+T288</f>
        <v>4078</v>
      </c>
      <c r="U289" s="174"/>
      <c r="V289" s="173">
        <f>V283+V284+V285+V286+V287+V288</f>
        <v>3700</v>
      </c>
      <c r="W289" s="174"/>
      <c r="X289" s="173">
        <f>X283+X284+X285+X286+X287+X288</f>
        <v>3897</v>
      </c>
      <c r="Y289" s="174"/>
      <c r="Z289" s="173">
        <f>Z283+Z284+Z285+Z286+Z287+Z288</f>
        <v>4053</v>
      </c>
      <c r="AA289" s="174"/>
      <c r="AB289" s="173">
        <f>AB283+AB284+AB285+AB286+AB287+AB288</f>
        <v>2735</v>
      </c>
      <c r="AC289" s="174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06" t="s">
        <v>79</v>
      </c>
      <c r="C296" s="207"/>
      <c r="D296" s="207"/>
      <c r="E296" s="207"/>
      <c r="F296" s="207"/>
      <c r="G296" s="208"/>
      <c r="H296" s="3"/>
    </row>
    <row r="297" spans="2:51" ht="13.5" thickBot="1" x14ac:dyDescent="0.25">
      <c r="B297" s="209"/>
      <c r="C297" s="210"/>
      <c r="D297" s="210"/>
      <c r="E297" s="210"/>
      <c r="F297" s="210"/>
      <c r="G297" s="211"/>
      <c r="H297" s="3"/>
    </row>
    <row r="298" spans="2:51" ht="13.5" thickBot="1" x14ac:dyDescent="0.25">
      <c r="B298" s="187" t="s">
        <v>45</v>
      </c>
      <c r="C298" s="188"/>
      <c r="D298" s="188"/>
      <c r="E298" s="189"/>
      <c r="F298" s="212" t="s">
        <v>44</v>
      </c>
      <c r="G298" s="213"/>
      <c r="H298" s="3"/>
    </row>
    <row r="299" spans="2:51" x14ac:dyDescent="0.2">
      <c r="B299" s="215" t="s">
        <v>46</v>
      </c>
      <c r="C299" s="148"/>
      <c r="D299" s="148"/>
      <c r="E299" s="149"/>
      <c r="F299" s="184">
        <f t="shared" ref="F299:F304" si="8">(F283+H283+J283+L283+N283+P283+R283+T283+V283+X283+Z283++AB283)</f>
        <v>35301</v>
      </c>
      <c r="G299" s="152"/>
    </row>
    <row r="300" spans="2:51" x14ac:dyDescent="0.2">
      <c r="B300" s="185" t="s">
        <v>47</v>
      </c>
      <c r="C300" s="161"/>
      <c r="D300" s="161"/>
      <c r="E300" s="177"/>
      <c r="F300" s="184">
        <f t="shared" si="8"/>
        <v>3088</v>
      </c>
      <c r="G300" s="152"/>
    </row>
    <row r="301" spans="2:51" x14ac:dyDescent="0.2">
      <c r="B301" s="185" t="s">
        <v>48</v>
      </c>
      <c r="C301" s="161"/>
      <c r="D301" s="161"/>
      <c r="E301" s="177"/>
      <c r="F301" s="184">
        <f t="shared" si="8"/>
        <v>24</v>
      </c>
      <c r="G301" s="152"/>
    </row>
    <row r="302" spans="2:51" x14ac:dyDescent="0.2">
      <c r="B302" s="185" t="s">
        <v>49</v>
      </c>
      <c r="C302" s="161"/>
      <c r="D302" s="161"/>
      <c r="E302" s="177"/>
      <c r="F302" s="184">
        <f t="shared" si="8"/>
        <v>6</v>
      </c>
      <c r="G302" s="152"/>
    </row>
    <row r="303" spans="2:51" x14ac:dyDescent="0.2">
      <c r="B303" s="185" t="s">
        <v>6</v>
      </c>
      <c r="C303" s="161"/>
      <c r="D303" s="161"/>
      <c r="E303" s="177"/>
      <c r="F303" s="184">
        <f t="shared" si="8"/>
        <v>2149</v>
      </c>
      <c r="G303" s="152"/>
    </row>
    <row r="304" spans="2:51" ht="13.5" thickBot="1" x14ac:dyDescent="0.25">
      <c r="B304" s="186" t="s">
        <v>50</v>
      </c>
      <c r="C304" s="171"/>
      <c r="D304" s="171"/>
      <c r="E304" s="172"/>
      <c r="F304" s="184">
        <f t="shared" si="8"/>
        <v>3588</v>
      </c>
      <c r="G304" s="152"/>
    </row>
    <row r="305" spans="2:7" ht="13.5" thickBot="1" x14ac:dyDescent="0.25">
      <c r="B305" s="190" t="s">
        <v>41</v>
      </c>
      <c r="C305" s="191"/>
      <c r="D305" s="191"/>
      <c r="E305" s="192"/>
      <c r="F305" s="136">
        <f>SUM(F299:F304)</f>
        <v>44156</v>
      </c>
      <c r="G305" s="137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1" t="s">
        <v>77</v>
      </c>
      <c r="C3" s="492"/>
      <c r="D3" s="493"/>
      <c r="M3" s="206" t="s">
        <v>79</v>
      </c>
      <c r="N3" s="207"/>
      <c r="O3" s="207"/>
      <c r="P3" s="207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31"/>
      <c r="N4" s="232"/>
      <c r="O4" s="232"/>
      <c r="P4" s="232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71" t="s">
        <v>45</v>
      </c>
      <c r="N5" s="472"/>
      <c r="O5" s="472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34" t="s">
        <v>46</v>
      </c>
      <c r="N6" s="198"/>
      <c r="O6" s="198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85" t="s">
        <v>47</v>
      </c>
      <c r="N7" s="161"/>
      <c r="O7" s="161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85" t="s">
        <v>48</v>
      </c>
      <c r="N8" s="161"/>
      <c r="O8" s="161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85" t="s">
        <v>49</v>
      </c>
      <c r="N9" s="161"/>
      <c r="O9" s="161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85" t="s">
        <v>6</v>
      </c>
      <c r="N10" s="161"/>
      <c r="O10" s="161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4" t="s">
        <v>50</v>
      </c>
      <c r="N11" s="495"/>
      <c r="O11" s="495"/>
      <c r="P11" s="123">
        <v>3588</v>
      </c>
    </row>
    <row r="12" spans="2:16" ht="13.5" thickBot="1" x14ac:dyDescent="0.25">
      <c r="M12" s="190" t="s">
        <v>41</v>
      </c>
      <c r="N12" s="191"/>
      <c r="O12" s="191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Narino-DICIEMBRE 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2018-01-10T20:37:13Z</dcterms:modified>
</cp:coreProperties>
</file>