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3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8\INFORMES TRANSPARENCIA\"/>
    </mc:Choice>
  </mc:AlternateContent>
  <bookViews>
    <workbookView xWindow="0" yWindow="0" windowWidth="28800" windowHeight="12330" tabRatio="733"/>
  </bookViews>
  <sheets>
    <sheet name="Narino-ENERO _2018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66" i="16" l="1"/>
  <c r="F148" i="16"/>
  <c r="D11" i="17" l="1"/>
  <c r="H35" i="16"/>
  <c r="F38" i="16" s="1"/>
  <c r="K35" i="16"/>
  <c r="N35" i="16"/>
  <c r="Q35" i="16"/>
  <c r="O38" i="16" s="1"/>
  <c r="T35" i="16"/>
  <c r="R38" i="16" s="1"/>
  <c r="W35" i="16"/>
  <c r="H36" i="16"/>
  <c r="K36" i="16"/>
  <c r="N36" i="16"/>
  <c r="Q36" i="16"/>
  <c r="T36" i="16"/>
  <c r="W36" i="16"/>
  <c r="H37" i="16"/>
  <c r="K37" i="16"/>
  <c r="N37" i="16"/>
  <c r="Q37" i="16"/>
  <c r="T37" i="16"/>
  <c r="W37" i="16"/>
  <c r="I38" i="16"/>
  <c r="L38" i="16"/>
  <c r="U38" i="16"/>
  <c r="H43" i="16"/>
  <c r="F46" i="16" s="1"/>
  <c r="K43" i="16"/>
  <c r="N43" i="16"/>
  <c r="Q43" i="16"/>
  <c r="O46" i="16" s="1"/>
  <c r="T43" i="16"/>
  <c r="R46" i="16" s="1"/>
  <c r="W43" i="16"/>
  <c r="H44" i="16"/>
  <c r="K44" i="16"/>
  <c r="N44" i="16"/>
  <c r="Q44" i="16"/>
  <c r="T44" i="16"/>
  <c r="W44" i="16"/>
  <c r="H45" i="16"/>
  <c r="K45" i="16"/>
  <c r="N45" i="16"/>
  <c r="Q45" i="16"/>
  <c r="T45" i="16"/>
  <c r="W45" i="16"/>
  <c r="I46" i="16"/>
  <c r="L46" i="16"/>
  <c r="U46" i="16"/>
  <c r="D94" i="16"/>
  <c r="E96" i="16" s="1"/>
  <c r="E97" i="16" s="1"/>
  <c r="F137" i="16"/>
  <c r="F138" i="16"/>
  <c r="F139" i="16"/>
  <c r="F140" i="16"/>
  <c r="F141" i="16"/>
  <c r="F142" i="16"/>
  <c r="F143" i="16"/>
  <c r="F144" i="16"/>
  <c r="F145" i="16"/>
  <c r="F146" i="16"/>
  <c r="F147" i="16"/>
  <c r="AE154" i="16"/>
  <c r="F155" i="16"/>
  <c r="F156" i="16"/>
  <c r="F157" i="16"/>
  <c r="F158" i="16"/>
  <c r="F159" i="16"/>
  <c r="F160" i="16"/>
  <c r="F161" i="16"/>
  <c r="F162" i="16"/>
  <c r="F163" i="16"/>
  <c r="F164" i="16"/>
  <c r="F165" i="16"/>
  <c r="F179" i="16"/>
  <c r="H179" i="16"/>
  <c r="J179" i="16"/>
  <c r="L179" i="16"/>
  <c r="N179" i="16"/>
  <c r="P179" i="16"/>
  <c r="R179" i="16"/>
  <c r="T179" i="16"/>
  <c r="V179" i="16"/>
  <c r="X179" i="16"/>
  <c r="Z179" i="16"/>
  <c r="AB179" i="16"/>
  <c r="F187" i="16"/>
  <c r="F188" i="16"/>
  <c r="F189" i="16"/>
  <c r="F190" i="16"/>
  <c r="F191" i="16"/>
  <c r="F192" i="16"/>
  <c r="F224" i="16"/>
  <c r="H224" i="16"/>
  <c r="J224" i="16"/>
  <c r="L224" i="16"/>
  <c r="N224" i="16"/>
  <c r="P224" i="16"/>
  <c r="R224" i="16"/>
  <c r="T224" i="16"/>
  <c r="V224" i="16"/>
  <c r="X224" i="16"/>
  <c r="Z224" i="16"/>
  <c r="AB224" i="16"/>
  <c r="B229" i="16"/>
  <c r="F229" i="16"/>
  <c r="B230" i="16"/>
  <c r="F230" i="16"/>
  <c r="F250" i="16" s="1"/>
  <c r="B231" i="16"/>
  <c r="F231" i="16"/>
  <c r="B232" i="16"/>
  <c r="F232" i="16"/>
  <c r="B233" i="16"/>
  <c r="F233" i="16"/>
  <c r="B234" i="16"/>
  <c r="F234" i="16"/>
  <c r="B235" i="16"/>
  <c r="F235" i="16"/>
  <c r="B236" i="16"/>
  <c r="F236" i="16"/>
  <c r="F237" i="16"/>
  <c r="F238" i="16"/>
  <c r="F239" i="16"/>
  <c r="F240" i="16"/>
  <c r="B241" i="16"/>
  <c r="F241" i="16"/>
  <c r="B242" i="16"/>
  <c r="F242" i="16"/>
  <c r="B243" i="16"/>
  <c r="F243" i="16"/>
  <c r="B244" i="16"/>
  <c r="F244" i="16"/>
  <c r="B245" i="16"/>
  <c r="F245" i="16"/>
  <c r="B246" i="16"/>
  <c r="F246" i="16"/>
  <c r="B247" i="16"/>
  <c r="F247" i="16"/>
  <c r="B248" i="16"/>
  <c r="F248" i="16"/>
  <c r="B249" i="16"/>
  <c r="F249" i="16"/>
  <c r="B255" i="16"/>
  <c r="B256" i="16"/>
  <c r="B257" i="16"/>
  <c r="B258" i="16"/>
  <c r="B259" i="16"/>
  <c r="B260" i="16"/>
  <c r="B261" i="16"/>
  <c r="B262" i="16"/>
  <c r="B267" i="16"/>
  <c r="B268" i="16"/>
  <c r="B269" i="16"/>
  <c r="B270" i="16"/>
  <c r="B271" i="16"/>
  <c r="B272" i="16"/>
  <c r="B273" i="16"/>
  <c r="B274" i="16"/>
  <c r="B275" i="16"/>
  <c r="F289" i="16"/>
  <c r="H289" i="16"/>
  <c r="J289" i="16"/>
  <c r="L289" i="16"/>
  <c r="N289" i="16"/>
  <c r="P289" i="16"/>
  <c r="R289" i="16"/>
  <c r="T289" i="16"/>
  <c r="V289" i="16"/>
  <c r="X289" i="16"/>
  <c r="Z289" i="16"/>
  <c r="AB289" i="16"/>
  <c r="F299" i="16"/>
  <c r="F300" i="16"/>
  <c r="F301" i="16"/>
  <c r="F302" i="16"/>
  <c r="F303" i="16"/>
  <c r="F304" i="16"/>
  <c r="H35" i="15"/>
  <c r="K35" i="15"/>
  <c r="N35" i="15"/>
  <c r="Q35" i="15"/>
  <c r="T35" i="15"/>
  <c r="W35" i="15"/>
  <c r="U38" i="15" s="1"/>
  <c r="H36" i="15"/>
  <c r="K36" i="15"/>
  <c r="I38" i="15" s="1"/>
  <c r="N36" i="15"/>
  <c r="Q36" i="15"/>
  <c r="T36" i="15"/>
  <c r="W36" i="15"/>
  <c r="H37" i="15"/>
  <c r="K37" i="15"/>
  <c r="N37" i="15"/>
  <c r="Q37" i="15"/>
  <c r="T37" i="15"/>
  <c r="W37" i="15"/>
  <c r="L38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L46" i="15"/>
  <c r="D94" i="15"/>
  <c r="E96" i="15" s="1"/>
  <c r="E97" i="15" s="1"/>
  <c r="D132" i="15"/>
  <c r="F137" i="15"/>
  <c r="D149" i="15"/>
  <c r="F155" i="15"/>
  <c r="D167" i="15"/>
  <c r="F179" i="15"/>
  <c r="H179" i="15"/>
  <c r="J179" i="15"/>
  <c r="L179" i="15"/>
  <c r="N179" i="15"/>
  <c r="P179" i="15"/>
  <c r="R179" i="15"/>
  <c r="T179" i="15"/>
  <c r="V179" i="15"/>
  <c r="X179" i="15"/>
  <c r="Z179" i="15"/>
  <c r="AB179" i="15"/>
  <c r="F187" i="15"/>
  <c r="F188" i="15"/>
  <c r="F189" i="15"/>
  <c r="F190" i="15"/>
  <c r="F191" i="15"/>
  <c r="F192" i="15"/>
  <c r="F224" i="15"/>
  <c r="H224" i="15"/>
  <c r="J224" i="15"/>
  <c r="L224" i="15"/>
  <c r="N224" i="15"/>
  <c r="P224" i="15"/>
  <c r="R224" i="15"/>
  <c r="T224" i="15"/>
  <c r="V224" i="15"/>
  <c r="X224" i="15"/>
  <c r="Z224" i="15"/>
  <c r="AB224" i="15"/>
  <c r="F229" i="15"/>
  <c r="F230" i="15"/>
  <c r="F231" i="15"/>
  <c r="F232" i="15"/>
  <c r="F233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49" i="15"/>
  <c r="F289" i="15"/>
  <c r="H289" i="15"/>
  <c r="J289" i="15"/>
  <c r="L289" i="15"/>
  <c r="N289" i="15"/>
  <c r="P289" i="15"/>
  <c r="R289" i="15"/>
  <c r="T289" i="15"/>
  <c r="V289" i="15"/>
  <c r="X289" i="15"/>
  <c r="Z289" i="15"/>
  <c r="AB289" i="15"/>
  <c r="F299" i="15"/>
  <c r="F300" i="15"/>
  <c r="F301" i="15"/>
  <c r="F302" i="15"/>
  <c r="F303" i="15"/>
  <c r="F304" i="15"/>
  <c r="F46" i="15" l="1"/>
  <c r="I46" i="15"/>
  <c r="R38" i="15"/>
  <c r="F38" i="15"/>
  <c r="O38" i="15"/>
  <c r="F149" i="15"/>
  <c r="F167" i="15"/>
  <c r="F305" i="16"/>
  <c r="F193" i="16"/>
  <c r="U46" i="15"/>
  <c r="R46" i="15"/>
  <c r="O46" i="15"/>
  <c r="F305" i="15"/>
  <c r="F250" i="15"/>
  <c r="F193" i="15"/>
</calcChain>
</file>

<file path=xl/sharedStrings.xml><?xml version="1.0" encoding="utf-8"?>
<sst xmlns="http://schemas.openxmlformats.org/spreadsheetml/2006/main" count="1221" uniqueCount="164">
  <si>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</si>
  <si>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</si>
  <si>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</si>
  <si>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</si>
  <si>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</si>
  <si>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</si>
  <si>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</si>
  <si>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</si>
  <si>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</si>
  <si>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</si>
  <si>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</si>
  <si>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</si>
  <si>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</si>
  <si>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</si>
  <si>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</si>
  <si>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</si>
  <si>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</si>
  <si>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</si>
  <si>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</si>
  <si>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</si>
  <si>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</si>
  <si>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</si>
  <si>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</si>
  <si>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</si>
  <si>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</si>
  <si>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</si>
  <si>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</si>
  <si>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</si>
  <si>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</si>
  <si>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</si>
  <si>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</si>
  <si>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</si>
  <si>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</si>
  <si>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</si>
  <si>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</si>
  <si>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</si>
  <si>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</si>
  <si>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</si>
  <si>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</si>
  <si>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</si>
  <si>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</si>
  <si>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</si>
  <si>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</si>
  <si>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</si>
  <si>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</si>
  <si>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</si>
  <si>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</si>
  <si>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</si>
  <si>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</si>
  <si>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</si>
  <si>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</si>
  <si>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</si>
  <si>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</si>
  <si>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</si>
  <si>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</si>
  <si>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</si>
  <si>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</si>
  <si>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</si>
  <si>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</si>
  <si>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</si>
  <si>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</si>
  <si>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</si>
  <si>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</si>
  <si>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</si>
  <si>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</si>
  <si>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</si>
  <si>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</si>
  <si>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</si>
  <si>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</si>
  <si>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</si>
  <si>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</si>
  <si>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</si>
  <si>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</si>
  <si>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</si>
  <si>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QUEJA O RECLAMO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</si>
  <si>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</si>
  <si>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</si>
  <si>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</si>
  <si>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</si>
  <si>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</si>
  <si>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</si>
  <si>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BIENESTAR</t>
  </si>
  <si>
    <t>CONTABILIDAD</t>
  </si>
  <si>
    <t>CONTRATACION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</si>
  <si>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</si>
  <si>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</si>
  <si>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</si>
  <si>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</si>
  <si>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</si>
  <si>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</si>
  <si>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</si>
  <si>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</si>
  <si>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</si>
  <si>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</si>
  <si>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</si>
  <si>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</si>
  <si>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</si>
  <si>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</si>
  <si>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</si>
  <si>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</si>
  <si>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</si>
  <si>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</si>
  <si>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</si>
  <si>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</si>
  <si>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</si>
  <si>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</si>
  <si>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</si>
  <si>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</si>
  <si>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</si>
  <si>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</si>
  <si>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</si>
  <si>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</si>
  <si>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</si>
  <si>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</si>
  <si>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</si>
  <si>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</si>
  <si>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</si>
  <si>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</si>
  <si>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</si>
  <si>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</si>
  <si>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</si>
  <si>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</si>
  <si>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</si>
  <si>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</si>
  <si>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</si>
  <si>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</si>
  <si>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</si>
  <si>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</si>
  <si>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</si>
  <si>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</si>
  <si>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</si>
  <si>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</si>
  <si>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</si>
  <si>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</si>
  <si>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</si>
  <si>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</si>
  <si>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</si>
  <si>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</si>
  <si>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</si>
  <si>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</si>
  <si>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</si>
  <si>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</si>
  <si>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</si>
  <si>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CRISTINA ISABEL BURBANO LOPEZ</t>
  </si>
  <si>
    <t>JAIME ANTONIO RODRIGUEZ ORTEGA</t>
  </si>
  <si>
    <t>rodriguezjaro@gmail.com</t>
  </si>
  <si>
    <t>cristinaburbanolopez@hotmail.com</t>
  </si>
  <si>
    <t>anellycam@gmail.com</t>
  </si>
  <si>
    <t>7333737 ext 237 - 3146538008</t>
  </si>
  <si>
    <t>7333737 ext 272 3136609211</t>
  </si>
  <si>
    <t>7333737 ext. 272  3165455843</t>
  </si>
  <si>
    <t> 100.00%</t>
  </si>
  <si>
    <t> 99.91%</t>
  </si>
  <si>
    <t xml:space="preserve">                                                                                            </t>
  </si>
  <si>
    <t> 99.09%</t>
  </si>
  <si>
    <t> 85.71%</t>
  </si>
  <si>
    <t> 96.43%</t>
  </si>
  <si>
    <t> 99.95%</t>
  </si>
  <si>
    <t> 98.72%</t>
  </si>
  <si>
    <t>%</t>
  </si>
  <si>
    <t>YOLANDA TRUJILLO</t>
  </si>
  <si>
    <t>7333737 ext. 272  3013770983</t>
  </si>
  <si>
    <t>ymtrujillo0365@gmail.com</t>
  </si>
  <si>
    <t>03/31/2017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</si>
</sst>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0"/>
      <name val="Helvetica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7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2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10" fontId="26" fillId="0" borderId="0" xfId="490" applyNumberFormat="1" applyFon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7" fillId="0" borderId="0" xfId="0" applyFont="1" applyAlignment="1">
      <alignment horizontal="center" vertical="top" wrapText="1"/>
    </xf>
    <xf numFmtId="0" fontId="17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30" fillId="0" borderId="0" xfId="0" applyFont="1" applyAlignment="1">
      <alignment vertical="top" wrapText="1"/>
    </xf>
    <xf numFmtId="0" fontId="10" fillId="0" borderId="0" xfId="0" applyFont="1"/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9" fontId="0" fillId="0" borderId="0" xfId="0" applyNumberFormat="1"/>
    <xf numFmtId="10" fontId="0" fillId="0" borderId="0" xfId="490" applyNumberFormat="1" applyFont="1"/>
    <xf numFmtId="169" fontId="0" fillId="0" borderId="0" xfId="490" applyNumberFormat="1" applyFont="1"/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0" fillId="5" borderId="12" xfId="0" applyFill="1" applyBorder="1"/>
    <xf numFmtId="0" fontId="0" fillId="5" borderId="13" xfId="0" applyFill="1" applyBorder="1" applyAlignment="1">
      <alignment horizontal="center"/>
    </xf>
    <xf numFmtId="167" fontId="0" fillId="5" borderId="17" xfId="0" applyNumberFormat="1" applyFill="1" applyBorder="1"/>
    <xf numFmtId="0" fontId="2" fillId="5" borderId="24" xfId="0" applyFont="1" applyFill="1" applyBorder="1"/>
    <xf numFmtId="0" fontId="2" fillId="5" borderId="27" xfId="0" applyFont="1" applyFill="1" applyBorder="1" applyAlignment="1">
      <alignment horizontal="center"/>
    </xf>
    <xf numFmtId="168" fontId="2" fillId="5" borderId="23" xfId="0" applyNumberFormat="1" applyFont="1" applyFill="1" applyBorder="1"/>
    <xf numFmtId="0" fontId="0" fillId="6" borderId="17" xfId="0" applyFill="1" applyBorder="1"/>
    <xf numFmtId="0" fontId="0" fillId="6" borderId="16" xfId="0" applyFill="1" applyBorder="1"/>
    <xf numFmtId="0" fontId="2" fillId="6" borderId="28" xfId="0" applyFont="1" applyFill="1" applyBorder="1" applyAlignment="1" applyProtection="1">
      <alignment horizontal="center"/>
    </xf>
    <xf numFmtId="0" fontId="0" fillId="6" borderId="22" xfId="0" applyFill="1" applyBorder="1"/>
    <xf numFmtId="0" fontId="2" fillId="6" borderId="28" xfId="0" applyFont="1" applyFill="1" applyBorder="1"/>
    <xf numFmtId="0" fontId="34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1" fillId="0" borderId="0" xfId="0" applyFont="1" applyBorder="1"/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0" fillId="0" borderId="0" xfId="0" applyBorder="1"/>
    <xf numFmtId="10" fontId="10" fillId="7" borderId="13" xfId="0" applyNumberFormat="1" applyFont="1" applyFill="1" applyBorder="1" applyAlignment="1" applyProtection="1">
      <alignment horizontal="center"/>
      <protection locked="0"/>
    </xf>
    <xf numFmtId="0" fontId="0" fillId="7" borderId="13" xfId="0" applyFill="1" applyBorder="1" applyAlignment="1" applyProtection="1">
      <alignment horizontal="center"/>
      <protection locked="0"/>
    </xf>
    <xf numFmtId="0" fontId="0" fillId="7" borderId="13" xfId="0" applyFill="1" applyBorder="1" applyAlignment="1" applyProtection="1">
      <alignment horizontal="center" wrapText="1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10" fontId="10" fillId="7" borderId="38" xfId="0" applyNumberFormat="1" applyFont="1" applyFill="1" applyBorder="1" applyAlignment="1" applyProtection="1">
      <alignment horizontal="center"/>
      <protection locked="0"/>
    </xf>
    <xf numFmtId="10" fontId="10" fillId="7" borderId="39" xfId="0" applyNumberFormat="1" applyFont="1" applyFill="1" applyBorder="1" applyAlignment="1" applyProtection="1">
      <alignment horizontal="center"/>
      <protection locked="0"/>
    </xf>
    <xf numFmtId="0" fontId="0" fillId="7" borderId="12" xfId="0" applyFill="1" applyBorder="1" applyAlignment="1" applyProtection="1">
      <alignment horizontal="center"/>
    </xf>
    <xf numFmtId="0" fontId="0" fillId="7" borderId="13" xfId="0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</xf>
    <xf numFmtId="0" fontId="29" fillId="7" borderId="40" xfId="0" applyFont="1" applyFill="1" applyBorder="1" applyAlignment="1" applyProtection="1">
      <alignment horizontal="center" vertical="center" wrapText="1"/>
      <protection locked="0"/>
    </xf>
    <xf numFmtId="0" fontId="29" fillId="7" borderId="41" xfId="0" applyFont="1" applyFill="1" applyBorder="1" applyAlignment="1" applyProtection="1">
      <alignment horizontal="center" vertical="center" wrapText="1"/>
      <protection locked="0"/>
    </xf>
    <xf numFmtId="0" fontId="2" fillId="7" borderId="64" xfId="0" applyFont="1" applyFill="1" applyBorder="1" applyAlignment="1" applyProtection="1">
      <alignment horizontal="center"/>
    </xf>
    <xf numFmtId="0" fontId="2" fillId="7" borderId="65" xfId="0" applyFont="1" applyFill="1" applyBorder="1" applyAlignment="1" applyProtection="1">
      <alignment horizontal="center"/>
    </xf>
    <xf numFmtId="0" fontId="2" fillId="7" borderId="29" xfId="0" applyFont="1" applyFill="1" applyBorder="1" applyAlignment="1" applyProtection="1">
      <alignment horizontal="center"/>
    </xf>
    <xf numFmtId="0" fontId="28" fillId="7" borderId="59" xfId="0" applyFont="1" applyFill="1" applyBorder="1" applyAlignment="1" applyProtection="1">
      <alignment horizontal="center"/>
    </xf>
    <xf numFmtId="0" fontId="28" fillId="7" borderId="61" xfId="0" applyFont="1" applyFill="1" applyBorder="1" applyAlignment="1" applyProtection="1">
      <alignment horizontal="center"/>
    </xf>
    <xf numFmtId="0" fontId="0" fillId="7" borderId="24" xfId="0" applyFill="1" applyBorder="1" applyAlignment="1" applyProtection="1">
      <alignment horizontal="center"/>
    </xf>
    <xf numFmtId="0" fontId="0" fillId="7" borderId="27" xfId="0" applyFill="1" applyBorder="1" applyAlignment="1" applyProtection="1">
      <alignment horizontal="center"/>
    </xf>
    <xf numFmtId="0" fontId="0" fillId="7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7" borderId="10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</xf>
    <xf numFmtId="0" fontId="0" fillId="7" borderId="16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 wrapText="1"/>
      <protection locked="0"/>
    </xf>
    <xf numFmtId="0" fontId="29" fillId="7" borderId="38" xfId="0" applyFont="1" applyFill="1" applyBorder="1" applyAlignment="1" applyProtection="1">
      <alignment horizontal="center" vertical="center" wrapText="1"/>
      <protection locked="0"/>
    </xf>
    <xf numFmtId="0" fontId="29" fillId="7" borderId="39" xfId="0" applyFont="1" applyFill="1" applyBorder="1" applyAlignment="1" applyProtection="1">
      <alignment horizontal="center" vertical="center" wrapText="1"/>
      <protection locked="0"/>
    </xf>
    <xf numFmtId="0" fontId="29" fillId="7" borderId="13" xfId="0" applyFont="1" applyFill="1" applyBorder="1" applyAlignment="1" applyProtection="1">
      <alignment horizontal="center" vertical="center" wrapText="1"/>
      <protection locked="0"/>
    </xf>
    <xf numFmtId="0" fontId="31" fillId="7" borderId="12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left"/>
    </xf>
    <xf numFmtId="0" fontId="31" fillId="7" borderId="38" xfId="0" applyFont="1" applyFill="1" applyBorder="1" applyAlignment="1" applyProtection="1">
      <alignment horizontal="left"/>
    </xf>
    <xf numFmtId="0" fontId="31" fillId="7" borderId="12" xfId="0" applyFont="1" applyFill="1" applyBorder="1" applyAlignment="1" applyProtection="1">
      <alignment horizontal="left" wrapText="1"/>
    </xf>
    <xf numFmtId="0" fontId="31" fillId="7" borderId="13" xfId="0" applyFont="1" applyFill="1" applyBorder="1" applyAlignment="1" applyProtection="1">
      <alignment horizontal="left" wrapText="1"/>
    </xf>
    <xf numFmtId="0" fontId="31" fillId="7" borderId="38" xfId="0" applyFont="1" applyFill="1" applyBorder="1" applyAlignment="1" applyProtection="1">
      <alignment horizontal="left" wrapText="1"/>
    </xf>
    <xf numFmtId="0" fontId="27" fillId="7" borderId="26" xfId="0" applyFont="1" applyFill="1" applyBorder="1" applyAlignment="1" applyProtection="1">
      <alignment horizontal="center"/>
    </xf>
    <xf numFmtId="0" fontId="27" fillId="7" borderId="29" xfId="0" applyFont="1" applyFill="1" applyBorder="1" applyAlignment="1" applyProtection="1">
      <alignment horizontal="center"/>
    </xf>
    <xf numFmtId="0" fontId="27" fillId="7" borderId="30" xfId="0" applyFont="1" applyFill="1" applyBorder="1" applyAlignment="1" applyProtection="1">
      <alignment horizontal="center"/>
    </xf>
    <xf numFmtId="0" fontId="31" fillId="7" borderId="24" xfId="0" applyFont="1" applyFill="1" applyBorder="1" applyAlignment="1" applyProtection="1">
      <alignment horizontal="left" wrapText="1"/>
    </xf>
    <xf numFmtId="0" fontId="31" fillId="7" borderId="27" xfId="0" applyFont="1" applyFill="1" applyBorder="1" applyAlignment="1" applyProtection="1">
      <alignment horizontal="left" wrapText="1"/>
    </xf>
    <xf numFmtId="0" fontId="31" fillId="7" borderId="40" xfId="0" applyFont="1" applyFill="1" applyBorder="1" applyAlignment="1" applyProtection="1">
      <alignment horizontal="left" wrapText="1"/>
    </xf>
    <xf numFmtId="0" fontId="32" fillId="7" borderId="12" xfId="0" applyFont="1" applyFill="1" applyBorder="1" applyAlignment="1" applyProtection="1">
      <alignment horizontal="left"/>
    </xf>
    <xf numFmtId="0" fontId="32" fillId="7" borderId="12" xfId="0" applyFont="1" applyFill="1" applyBorder="1" applyAlignment="1" applyProtection="1">
      <alignment horizontal="left" wrapText="1"/>
    </xf>
    <xf numFmtId="0" fontId="32" fillId="7" borderId="13" xfId="0" applyFont="1" applyFill="1" applyBorder="1" applyAlignment="1" applyProtection="1">
      <alignment horizontal="left" wrapText="1"/>
    </xf>
    <xf numFmtId="0" fontId="32" fillId="7" borderId="38" xfId="0" applyFont="1" applyFill="1" applyBorder="1" applyAlignment="1" applyProtection="1">
      <alignment horizontal="left" wrapText="1"/>
    </xf>
    <xf numFmtId="0" fontId="27" fillId="7" borderId="68" xfId="0" applyFont="1" applyFill="1" applyBorder="1" applyAlignment="1" applyProtection="1">
      <alignment horizontal="center"/>
    </xf>
    <xf numFmtId="0" fontId="27" fillId="7" borderId="69" xfId="0" applyFont="1" applyFill="1" applyBorder="1" applyAlignment="1" applyProtection="1">
      <alignment horizontal="center"/>
    </xf>
    <xf numFmtId="0" fontId="27" fillId="7" borderId="70" xfId="0" applyFont="1" applyFill="1" applyBorder="1" applyAlignment="1" applyProtection="1">
      <alignment horizontal="center"/>
    </xf>
    <xf numFmtId="0" fontId="31" fillId="7" borderId="10" xfId="0" applyFont="1" applyFill="1" applyBorder="1" applyAlignment="1" applyProtection="1">
      <alignment horizontal="left"/>
    </xf>
    <xf numFmtId="0" fontId="31" fillId="7" borderId="11" xfId="0" applyFont="1" applyFill="1" applyBorder="1" applyAlignment="1" applyProtection="1">
      <alignment horizontal="left"/>
    </xf>
    <xf numFmtId="0" fontId="31" fillId="7" borderId="54" xfId="0" applyFont="1" applyFill="1" applyBorder="1" applyAlignment="1" applyProtection="1">
      <alignment horizontal="left"/>
    </xf>
    <xf numFmtId="0" fontId="31" fillId="7" borderId="17" xfId="0" applyFont="1" applyFill="1" applyBorder="1" applyAlignment="1" applyProtection="1">
      <alignment horizontal="left"/>
    </xf>
    <xf numFmtId="0" fontId="31" fillId="7" borderId="17" xfId="0" applyFont="1" applyFill="1" applyBorder="1" applyAlignment="1" applyProtection="1">
      <alignment horizontal="left" wrapText="1"/>
    </xf>
    <xf numFmtId="0" fontId="31" fillId="7" borderId="16" xfId="0" applyFont="1" applyFill="1" applyBorder="1" applyAlignment="1" applyProtection="1">
      <alignment horizontal="left"/>
    </xf>
    <xf numFmtId="0" fontId="32" fillId="7" borderId="17" xfId="0" applyFont="1" applyFill="1" applyBorder="1" applyAlignment="1" applyProtection="1">
      <alignment horizontal="left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5" fillId="7" borderId="24" xfId="0" applyFont="1" applyFill="1" applyBorder="1" applyAlignment="1" applyProtection="1">
      <alignment horizontal="center" wrapText="1"/>
    </xf>
    <xf numFmtId="0" fontId="5" fillId="7" borderId="27" xfId="0" applyFont="1" applyFill="1" applyBorder="1" applyAlignment="1" applyProtection="1">
      <alignment horizontal="center" wrapText="1"/>
    </xf>
    <xf numFmtId="0" fontId="0" fillId="7" borderId="27" xfId="0" applyFill="1" applyBorder="1" applyAlignment="1" applyProtection="1">
      <alignment horizontal="center"/>
      <protection locked="0"/>
    </xf>
    <xf numFmtId="10" fontId="21" fillId="7" borderId="13" xfId="490" applyNumberFormat="1" applyFont="1" applyFill="1" applyBorder="1" applyAlignment="1" applyProtection="1">
      <alignment horizontal="center"/>
    </xf>
    <xf numFmtId="10" fontId="21" fillId="7" borderId="17" xfId="490" applyNumberFormat="1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/>
    </xf>
    <xf numFmtId="0" fontId="5" fillId="7" borderId="13" xfId="0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 wrapText="1"/>
    </xf>
    <xf numFmtId="0" fontId="5" fillId="7" borderId="13" xfId="0" applyFont="1" applyFill="1" applyBorder="1" applyAlignment="1" applyProtection="1">
      <alignment horizontal="center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31" fillId="7" borderId="11" xfId="0" applyFont="1" applyFill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31" fillId="7" borderId="23" xfId="0" applyFont="1" applyFill="1" applyBorder="1" applyAlignment="1" applyProtection="1">
      <alignment horizontal="left" wrapText="1"/>
    </xf>
    <xf numFmtId="10" fontId="21" fillId="7" borderId="38" xfId="490" applyNumberFormat="1" applyFont="1" applyFill="1" applyBorder="1" applyAlignment="1" applyProtection="1">
      <alignment horizontal="center"/>
    </xf>
    <xf numFmtId="10" fontId="21" fillId="7" borderId="20" xfId="490" applyNumberFormat="1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7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0" fillId="2" borderId="39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7" borderId="23" xfId="0" applyFill="1" applyBorder="1" applyAlignment="1" applyProtection="1">
      <alignment horizontal="center"/>
      <protection locked="0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0" fillId="7" borderId="13" xfId="0" applyNumberFormat="1" applyFill="1" applyBorder="1" applyAlignment="1" applyProtection="1">
      <alignment horizontal="center"/>
      <protection locked="0"/>
    </xf>
    <xf numFmtId="10" fontId="0" fillId="7" borderId="17" xfId="0" applyNumberForma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7" fillId="2" borderId="13" xfId="1" applyFill="1" applyBorder="1" applyAlignment="1" applyProtection="1">
      <alignment horizontal="center"/>
      <protection locked="0"/>
    </xf>
    <xf numFmtId="0" fontId="16" fillId="2" borderId="13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horizontal="left" vertical="top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7" fillId="0" borderId="0" xfId="1" applyAlignment="1" applyProtection="1"/>
    <xf numFmtId="0" fontId="0" fillId="0" borderId="0" xfId="0"/>
    <xf numFmtId="0" fontId="12" fillId="0" borderId="44" xfId="0" applyFont="1" applyBorder="1" applyAlignment="1" applyProtection="1">
      <alignment horizontal="left" vertical="top"/>
    </xf>
    <xf numFmtId="0" fontId="7" fillId="0" borderId="32" xfId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0" fillId="7" borderId="11" xfId="0" applyFill="1" applyBorder="1" applyAlignment="1" applyProtection="1">
      <alignment horizontal="center"/>
      <protection locked="0"/>
    </xf>
    <xf numFmtId="0" fontId="2" fillId="7" borderId="66" xfId="0" applyFont="1" applyFill="1" applyBorder="1" applyAlignment="1" applyProtection="1">
      <alignment horizontal="center"/>
    </xf>
    <xf numFmtId="0" fontId="2" fillId="7" borderId="67" xfId="0" applyFont="1" applyFill="1" applyBorder="1" applyAlignment="1" applyProtection="1">
      <alignment horizontal="center"/>
    </xf>
    <xf numFmtId="0" fontId="2" fillId="7" borderId="26" xfId="0" applyFont="1" applyFill="1" applyBorder="1" applyAlignment="1" applyProtection="1">
      <alignment horizontal="center"/>
    </xf>
    <xf numFmtId="0" fontId="2" fillId="7" borderId="30" xfId="0" applyFont="1" applyFill="1" applyBorder="1" applyAlignment="1" applyProtection="1">
      <alignment horizontal="center"/>
    </xf>
    <xf numFmtId="0" fontId="2" fillId="7" borderId="8" xfId="0" applyFont="1" applyFill="1" applyBorder="1" applyAlignment="1" applyProtection="1">
      <alignment horizontal="center"/>
    </xf>
    <xf numFmtId="0" fontId="2" fillId="7" borderId="9" xfId="0" applyFont="1" applyFill="1" applyBorder="1" applyAlignment="1" applyProtection="1">
      <alignment horizontal="center"/>
    </xf>
    <xf numFmtId="0" fontId="29" fillId="7" borderId="11" xfId="0" applyFont="1" applyFill="1" applyBorder="1" applyAlignment="1" applyProtection="1">
      <alignment horizontal="center" vertical="center" wrapText="1"/>
      <protection locked="0"/>
    </xf>
    <xf numFmtId="0" fontId="6" fillId="4" borderId="60" xfId="0" applyFont="1" applyFill="1" applyBorder="1" applyAlignment="1" applyProtection="1">
      <alignment horizontal="center" vertical="center"/>
    </xf>
    <xf numFmtId="0" fontId="29" fillId="7" borderId="53" xfId="0" applyFont="1" applyFill="1" applyBorder="1" applyAlignment="1" applyProtection="1">
      <alignment horizontal="center" vertical="center" wrapText="1"/>
      <protection locked="0"/>
    </xf>
    <xf numFmtId="0" fontId="29" fillId="7" borderId="52" xfId="0" applyFont="1" applyFill="1" applyBorder="1" applyAlignment="1" applyProtection="1">
      <alignment horizontal="center" vertical="center" wrapText="1"/>
      <protection locked="0"/>
    </xf>
    <xf numFmtId="0" fontId="6" fillId="4" borderId="28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6" fillId="4" borderId="62" xfId="0" applyFont="1" applyFill="1" applyBorder="1" applyAlignment="1" applyProtection="1">
      <alignment horizontal="center" vertical="center"/>
    </xf>
    <xf numFmtId="0" fontId="2" fillId="7" borderId="68" xfId="0" applyFont="1" applyFill="1" applyBorder="1" applyAlignment="1" applyProtection="1">
      <alignment horizontal="center"/>
    </xf>
    <xf numFmtId="0" fontId="2" fillId="7" borderId="69" xfId="0" applyFont="1" applyFill="1" applyBorder="1" applyAlignment="1" applyProtection="1">
      <alignment horizontal="center"/>
    </xf>
    <xf numFmtId="0" fontId="2" fillId="7" borderId="70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2" fillId="7" borderId="7" xfId="0" applyFont="1" applyFill="1" applyBorder="1" applyAlignment="1" applyProtection="1">
      <alignment horizontal="center"/>
    </xf>
    <xf numFmtId="0" fontId="6" fillId="4" borderId="59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7" fillId="4" borderId="13" xfId="0" applyFont="1" applyFill="1" applyBorder="1" applyAlignment="1" applyProtection="1">
      <alignment horizontal="center"/>
    </xf>
    <xf numFmtId="0" fontId="6" fillId="4" borderId="63" xfId="0" applyFont="1" applyFill="1" applyBorder="1" applyAlignment="1" applyProtection="1">
      <alignment horizontal="center" vertical="center"/>
    </xf>
    <xf numFmtId="0" fontId="0" fillId="7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0" fillId="7" borderId="38" xfId="0" applyFill="1" applyBorder="1" applyAlignment="1" applyProtection="1">
      <alignment horizontal="center"/>
      <protection locked="0"/>
    </xf>
    <xf numFmtId="0" fontId="14" fillId="7" borderId="31" xfId="0" applyFont="1" applyFill="1" applyBorder="1" applyAlignment="1" applyProtection="1">
      <alignment horizontal="left"/>
    </xf>
    <xf numFmtId="0" fontId="14" fillId="7" borderId="32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3" xfId="0" applyFont="1" applyBorder="1" applyAlignment="1" applyProtection="1">
      <alignment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0" fillId="7" borderId="32" xfId="0" applyFill="1" applyBorder="1" applyAlignment="1" applyProtection="1">
      <alignment horizontal="center"/>
    </xf>
    <xf numFmtId="0" fontId="0" fillId="7" borderId="19" xfId="0" applyFill="1" applyBorder="1" applyAlignment="1" applyProtection="1">
      <alignment horizontal="center"/>
    </xf>
    <xf numFmtId="0" fontId="28" fillId="7" borderId="8" xfId="0" applyFont="1" applyFill="1" applyBorder="1" applyAlignment="1" applyProtection="1">
      <alignment horizontal="center"/>
    </xf>
    <xf numFmtId="0" fontId="28" fillId="7" borderId="9" xfId="0" applyFont="1" applyFill="1" applyBorder="1" applyAlignment="1" applyProtection="1">
      <alignment horizontal="center"/>
    </xf>
    <xf numFmtId="0" fontId="14" fillId="7" borderId="33" xfId="0" applyFont="1" applyFill="1" applyBorder="1" applyAlignment="1" applyProtection="1">
      <alignment horizontal="left"/>
    </xf>
    <xf numFmtId="0" fontId="14" fillId="7" borderId="34" xfId="0" applyFont="1" applyFill="1" applyBorder="1" applyAlignment="1" applyProtection="1">
      <alignment horizontal="left"/>
    </xf>
    <xf numFmtId="0" fontId="14" fillId="7" borderId="20" xfId="0" applyFont="1" applyFill="1" applyBorder="1" applyAlignment="1" applyProtection="1">
      <alignment horizontal="left"/>
    </xf>
    <xf numFmtId="0" fontId="2" fillId="7" borderId="59" xfId="0" applyFont="1" applyFill="1" applyBorder="1" applyAlignment="1" applyProtection="1">
      <alignment horizontal="center"/>
    </xf>
    <xf numFmtId="0" fontId="2" fillId="7" borderId="28" xfId="0" applyFont="1" applyFill="1" applyBorder="1" applyAlignment="1" applyProtection="1">
      <alignment horizontal="center"/>
    </xf>
    <xf numFmtId="0" fontId="14" fillId="7" borderId="49" xfId="0" applyFont="1" applyFill="1" applyBorder="1" applyAlignment="1" applyProtection="1">
      <alignment horizontal="left"/>
    </xf>
    <xf numFmtId="0" fontId="14" fillId="7" borderId="50" xfId="0" applyFont="1" applyFill="1" applyBorder="1" applyAlignment="1" applyProtection="1">
      <alignment horizontal="left"/>
    </xf>
    <xf numFmtId="0" fontId="14" fillId="7" borderId="51" xfId="0" applyFont="1" applyFill="1" applyBorder="1" applyAlignment="1" applyProtection="1">
      <alignment horizontal="left"/>
    </xf>
    <xf numFmtId="0" fontId="14" fillId="7" borderId="35" xfId="0" applyFont="1" applyFill="1" applyBorder="1" applyAlignment="1" applyProtection="1">
      <alignment horizontal="left"/>
    </xf>
    <xf numFmtId="0" fontId="14" fillId="7" borderId="36" xfId="0" applyFont="1" applyFill="1" applyBorder="1" applyAlignment="1" applyProtection="1">
      <alignment horizontal="left"/>
    </xf>
    <xf numFmtId="0" fontId="27" fillId="7" borderId="42" xfId="0" applyFont="1" applyFill="1" applyBorder="1" applyAlignment="1" applyProtection="1">
      <alignment horizontal="center"/>
    </xf>
    <xf numFmtId="0" fontId="27" fillId="7" borderId="43" xfId="0" applyFont="1" applyFill="1" applyBorder="1" applyAlignment="1" applyProtection="1">
      <alignment horizontal="center"/>
    </xf>
    <xf numFmtId="0" fontId="27" fillId="7" borderId="44" xfId="0" applyFont="1" applyFill="1" applyBorder="1" applyAlignment="1" applyProtection="1">
      <alignment horizontal="center"/>
    </xf>
    <xf numFmtId="0" fontId="14" fillId="7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0" fillId="7" borderId="31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center"/>
      <protection locked="0"/>
    </xf>
    <xf numFmtId="0" fontId="10" fillId="7" borderId="33" xfId="0" applyFont="1" applyFill="1" applyBorder="1" applyAlignment="1" applyProtection="1">
      <alignment horizontal="left"/>
    </xf>
    <xf numFmtId="0" fontId="10" fillId="7" borderId="35" xfId="0" applyFont="1" applyFill="1" applyBorder="1" applyAlignment="1" applyProtection="1">
      <alignment horizontal="left"/>
    </xf>
    <xf numFmtId="0" fontId="10" fillId="7" borderId="34" xfId="0" applyFont="1" applyFill="1" applyBorder="1" applyAlignment="1" applyProtection="1">
      <alignment horizontal="left"/>
    </xf>
    <xf numFmtId="0" fontId="0" fillId="7" borderId="54" xfId="0" applyFill="1" applyBorder="1" applyAlignment="1" applyProtection="1">
      <alignment horizontal="center"/>
    </xf>
    <xf numFmtId="10" fontId="29" fillId="7" borderId="13" xfId="490" applyNumberFormat="1" applyFont="1" applyFill="1" applyBorder="1" applyAlignment="1" applyProtection="1">
      <alignment horizontal="center"/>
    </xf>
    <xf numFmtId="10" fontId="29" fillId="7" borderId="17" xfId="490" applyNumberFormat="1" applyFont="1" applyFill="1" applyBorder="1" applyAlignment="1" applyProtection="1">
      <alignment horizontal="center"/>
    </xf>
    <xf numFmtId="0" fontId="10" fillId="7" borderId="49" xfId="0" applyFont="1" applyFill="1" applyBorder="1" applyAlignment="1" applyProtection="1">
      <alignment horizontal="left"/>
    </xf>
    <xf numFmtId="0" fontId="10" fillId="7" borderId="20" xfId="0" applyFont="1" applyFill="1" applyBorder="1" applyAlignment="1" applyProtection="1">
      <alignment horizontal="left"/>
    </xf>
    <xf numFmtId="0" fontId="0" fillId="2" borderId="12" xfId="0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center"/>
      <protection locked="0"/>
    </xf>
    <xf numFmtId="0" fontId="0" fillId="2" borderId="38" xfId="0" applyFont="1" applyFill="1" applyBorder="1" applyAlignment="1" applyProtection="1">
      <alignment horizontal="center"/>
      <protection locked="0"/>
    </xf>
    <xf numFmtId="10" fontId="0" fillId="7" borderId="27" xfId="0" applyNumberFormat="1" applyFill="1" applyBorder="1" applyAlignment="1" applyProtection="1">
      <alignment horizontal="center"/>
      <protection locked="0"/>
    </xf>
    <xf numFmtId="10" fontId="0" fillId="7" borderId="23" xfId="0" applyNumberFormat="1" applyFill="1" applyBorder="1" applyAlignment="1" applyProtection="1">
      <alignment horizontal="center"/>
      <protection locked="0"/>
    </xf>
    <xf numFmtId="10" fontId="15" fillId="7" borderId="13" xfId="490" applyNumberFormat="1" applyFont="1" applyFill="1" applyBorder="1" applyAlignment="1" applyProtection="1">
      <alignment horizontal="center"/>
    </xf>
    <xf numFmtId="10" fontId="15" fillId="7" borderId="17" xfId="490" applyNumberFormat="1" applyFont="1" applyFill="1" applyBorder="1" applyAlignment="1" applyProtection="1">
      <alignment horizontal="center"/>
    </xf>
    <xf numFmtId="0" fontId="2" fillId="4" borderId="5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2" fillId="4" borderId="62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wrapText="1"/>
    </xf>
    <xf numFmtId="0" fontId="31" fillId="7" borderId="46" xfId="0" applyFont="1" applyFill="1" applyBorder="1" applyAlignment="1" applyProtection="1">
      <alignment wrapText="1"/>
    </xf>
    <xf numFmtId="0" fontId="31" fillId="7" borderId="47" xfId="0" applyFont="1" applyFill="1" applyBorder="1" applyAlignment="1" applyProtection="1">
      <alignment wrapText="1"/>
    </xf>
    <xf numFmtId="0" fontId="0" fillId="7" borderId="52" xfId="0" applyFill="1" applyBorder="1" applyAlignment="1" applyProtection="1">
      <alignment horizontal="center"/>
    </xf>
    <xf numFmtId="0" fontId="0" fillId="7" borderId="46" xfId="0" applyFill="1" applyBorder="1" applyAlignment="1" applyProtection="1">
      <alignment horizontal="center"/>
    </xf>
    <xf numFmtId="0" fontId="0" fillId="7" borderId="47" xfId="0" applyFill="1" applyBorder="1" applyAlignment="1" applyProtection="1">
      <alignment horizontal="center"/>
    </xf>
    <xf numFmtId="0" fontId="31" fillId="7" borderId="12" xfId="0" applyFont="1" applyFill="1" applyBorder="1" applyAlignment="1" applyProtection="1">
      <alignment wrapText="1"/>
    </xf>
    <xf numFmtId="0" fontId="31" fillId="7" borderId="13" xfId="0" applyFont="1" applyFill="1" applyBorder="1" applyAlignment="1" applyProtection="1">
      <alignment wrapText="1"/>
    </xf>
    <xf numFmtId="0" fontId="31" fillId="7" borderId="17" xfId="0" applyFont="1" applyFill="1" applyBorder="1" applyAlignment="1" applyProtection="1">
      <alignment wrapText="1"/>
    </xf>
    <xf numFmtId="0" fontId="0" fillId="7" borderId="37" xfId="0" applyFill="1" applyBorder="1" applyAlignment="1" applyProtection="1">
      <alignment horizontal="center"/>
    </xf>
    <xf numFmtId="0" fontId="31" fillId="7" borderId="12" xfId="0" applyFont="1" applyFill="1" applyBorder="1" applyAlignment="1" applyProtection="1">
      <alignment vertical="top" wrapText="1"/>
    </xf>
    <xf numFmtId="0" fontId="31" fillId="7" borderId="13" xfId="0" applyFont="1" applyFill="1" applyBorder="1" applyAlignment="1" applyProtection="1">
      <alignment vertical="top" wrapText="1"/>
    </xf>
    <xf numFmtId="0" fontId="31" fillId="7" borderId="17" xfId="0" applyFont="1" applyFill="1" applyBorder="1" applyAlignment="1" applyProtection="1">
      <alignment vertical="top" wrapText="1"/>
    </xf>
    <xf numFmtId="0" fontId="0" fillId="7" borderId="39" xfId="0" applyFill="1" applyBorder="1" applyAlignment="1" applyProtection="1">
      <alignment horizontal="center"/>
    </xf>
    <xf numFmtId="0" fontId="31" fillId="7" borderId="14" xfId="0" applyFont="1" applyFill="1" applyBorder="1" applyAlignment="1" applyProtection="1">
      <alignment wrapText="1"/>
    </xf>
    <xf numFmtId="0" fontId="31" fillId="7" borderId="15" xfId="0" applyFont="1" applyFill="1" applyBorder="1" applyAlignment="1" applyProtection="1">
      <alignment wrapText="1"/>
    </xf>
    <xf numFmtId="0" fontId="31" fillId="7" borderId="22" xfId="0" applyFont="1" applyFill="1" applyBorder="1" applyAlignment="1" applyProtection="1">
      <alignment wrapText="1"/>
    </xf>
    <xf numFmtId="0" fontId="27" fillId="7" borderId="59" xfId="0" applyFont="1" applyFill="1" applyBorder="1" applyAlignment="1" applyProtection="1">
      <alignment horizontal="center"/>
    </xf>
    <xf numFmtId="0" fontId="27" fillId="7" borderId="60" xfId="0" applyFont="1" applyFill="1" applyBorder="1" applyAlignment="1" applyProtection="1">
      <alignment horizontal="center"/>
    </xf>
    <xf numFmtId="0" fontId="27" fillId="7" borderId="28" xfId="0" applyFont="1" applyFill="1" applyBorder="1" applyAlignment="1" applyProtection="1">
      <alignment horizontal="center"/>
    </xf>
    <xf numFmtId="0" fontId="2" fillId="7" borderId="60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horizontal="left" wrapText="1"/>
    </xf>
    <xf numFmtId="0" fontId="31" fillId="7" borderId="46" xfId="0" applyFont="1" applyFill="1" applyBorder="1" applyAlignment="1" applyProtection="1">
      <alignment horizontal="left" wrapText="1"/>
    </xf>
    <xf numFmtId="0" fontId="31" fillId="7" borderId="53" xfId="0" applyFont="1" applyFill="1" applyBorder="1" applyAlignment="1" applyProtection="1">
      <alignment horizontal="left" wrapText="1"/>
    </xf>
    <xf numFmtId="0" fontId="10" fillId="7" borderId="13" xfId="0" applyFont="1" applyFill="1" applyBorder="1" applyAlignment="1" applyProtection="1">
      <alignment horizontal="center"/>
      <protection locked="0"/>
    </xf>
    <xf numFmtId="0" fontId="1" fillId="7" borderId="13" xfId="0" applyFont="1" applyFill="1" applyBorder="1" applyAlignment="1" applyProtection="1">
      <alignment horizontal="center"/>
      <protection locked="0"/>
    </xf>
    <xf numFmtId="9" fontId="0" fillId="7" borderId="13" xfId="0" applyNumberFormat="1" applyFill="1" applyBorder="1" applyAlignment="1" applyProtection="1">
      <alignment horizontal="center"/>
      <protection locked="0"/>
    </xf>
    <xf numFmtId="0" fontId="31" fillId="7" borderId="38" xfId="0" applyFont="1" applyFill="1" applyBorder="1" applyAlignment="1" applyProtection="1">
      <alignment vertical="top" wrapText="1"/>
    </xf>
    <xf numFmtId="0" fontId="27" fillId="4" borderId="5" xfId="0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</xf>
    <xf numFmtId="0" fontId="2" fillId="5" borderId="45" xfId="0" applyFont="1" applyFill="1" applyBorder="1" applyAlignment="1">
      <alignment horizontal="center" wrapText="1"/>
    </xf>
    <xf numFmtId="0" fontId="2" fillId="5" borderId="46" xfId="0" applyFont="1" applyFill="1" applyBorder="1" applyAlignment="1">
      <alignment horizontal="center" wrapText="1"/>
    </xf>
    <xf numFmtId="0" fontId="2" fillId="5" borderId="47" xfId="0" applyFont="1" applyFill="1" applyBorder="1" applyAlignment="1">
      <alignment horizontal="center" wrapText="1"/>
    </xf>
    <xf numFmtId="0" fontId="14" fillId="7" borderId="55" xfId="0" applyFont="1" applyFill="1" applyBorder="1" applyAlignment="1" applyProtection="1">
      <alignment horizontal="left"/>
    </xf>
    <xf numFmtId="0" fontId="14" fillId="7" borderId="1" xfId="0" applyFont="1" applyFill="1" applyBorder="1" applyAlignment="1" applyProtection="1">
      <alignment horizontal="left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_2018'!$D$66:$D$77</c:f>
              <c:numCache>
                <c:formatCode>General</c:formatCode>
                <c:ptCount val="12"/>
                <c:pt idx="0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'Narino-ENERO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'Narino-ENERO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_2018'!$D$82:$D$93</c:f>
              <c:numCache>
                <c:formatCode>General</c:formatCode>
                <c:ptCount val="12"/>
                <c:pt idx="0">
                  <c:v>2799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'Narino-ENERO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_2018'!$D$102:$D$113</c:f>
              <c:numCache>
                <c:formatCode>0.00%</c:formatCode>
                <c:ptCount val="12"/>
                <c:pt idx="0">
                  <c:v>0.99970000000000003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'Narino-ENERO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'Narino-ENERO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_2018'!$D$120:$D$131</c:f>
              <c:numCache>
                <c:formatCode>General</c:formatCode>
                <c:ptCount val="12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'Narino-ENERO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'Narino-ENERO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_2018'!$D$137:$D$148</c:f>
              <c:numCache>
                <c:formatCode>General</c:formatCode>
                <c:ptCount val="12"/>
                <c:pt idx="0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'Narino-ENERO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'Narino-ENERO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_2018'!$D$155:$D$166</c:f>
              <c:numCache>
                <c:formatCode>General</c:formatCode>
                <c:ptCount val="12"/>
                <c:pt idx="0">
                  <c:v>112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'Narino-ENERO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'Narino-ENERO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'Narino-ENERO _2018'!$F$299:$F$304</c:f>
              <c:numCache>
                <c:formatCode>General</c:formatCode>
                <c:ptCount val="6"/>
                <c:pt idx="0">
                  <c:v>2322</c:v>
                </c:pt>
                <c:pt idx="1">
                  <c:v>121</c:v>
                </c:pt>
                <c:pt idx="2">
                  <c:v>2</c:v>
                </c:pt>
                <c:pt idx="3">
                  <c:v>0</c:v>
                </c:pt>
                <c:pt idx="4">
                  <c:v>126</c:v>
                </c:pt>
                <c:pt idx="5">
                  <c:v>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'Narino-ENERO _2018'!$B$229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'Narino-ENERO _2018'!$F$229</c:f>
              <c:numCache>
                <c:formatCode>General</c:formatCode>
                <c:ptCount val="1"/>
                <c:pt idx="0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'Narino-ENERO _2018'!$B$230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'Narino-ENERO _2018'!$F$230</c:f>
              <c:numCache>
                <c:formatCode>General</c:formatCode>
                <c:ptCount val="1"/>
                <c:pt idx="0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'Narino-ENERO _2018'!$B$231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'Narino-ENERO _2018'!$F$231</c:f>
              <c:numCache>
                <c:formatCode>General</c:formatCode>
                <c:ptCount val="1"/>
                <c:pt idx="0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'Narino-ENERO _2018'!$B$232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'Narino-ENERO _2018'!$F$232</c:f>
              <c:numCache>
                <c:formatCode>General</c:formatCode>
                <c:ptCount val="1"/>
                <c:pt idx="0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'Narino-ENERO _2018'!$B$233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'Narino-ENERO _2018'!$F$233</c:f>
              <c:numCache>
                <c:formatCode>General</c:formatCode>
                <c:ptCount val="1"/>
                <c:pt idx="0">
                  <c:v>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'Narino-ENERO _2018'!$B$234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_2018'!$F$234</c:f>
              <c:numCache>
                <c:formatCode>General</c:formatCode>
                <c:ptCount val="1"/>
                <c:pt idx="0">
                  <c:v>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'Narino-ENERO _2018'!$B$235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'Narino-ENERO _2018'!$F$235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'Narino-ENERO _2018'!$B$236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'Narino-ENERO _2018'!$F$236</c:f>
              <c:numCache>
                <c:formatCode>General</c:formatCode>
                <c:ptCount val="1"/>
                <c:pt idx="0">
                  <c:v>492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'Narino-ENERO _2018'!$B$237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'Narino-ENERO _2018'!$F$237</c:f>
              <c:numCache>
                <c:formatCode>General</c:formatCode>
                <c:ptCount val="1"/>
                <c:pt idx="0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'Narino-ENERO _2018'!$B$238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'Narino-ENERO _2018'!$F$238</c:f>
              <c:numCache>
                <c:formatCode>General</c:formatCode>
                <c:ptCount val="1"/>
                <c:pt idx="0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'Narino-ENERO _2018'!$B$239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'Narino-ENERO _2018'!$F$239</c:f>
              <c:numCache>
                <c:formatCode>General</c:formatCode>
                <c:ptCount val="1"/>
                <c:pt idx="0">
                  <c:v>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'Narino-ENERO _2018'!$B$240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'Narino-ENERO _2018'!$F$240</c:f>
              <c:numCache>
                <c:formatCode>General</c:formatCode>
                <c:ptCount val="1"/>
                <c:pt idx="0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'Narino-ENERO _2018'!$B$241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'Narino-ENERO _2018'!$F$241</c:f>
              <c:numCache>
                <c:formatCode>General</c:formatCode>
                <c:ptCount val="1"/>
                <c:pt idx="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'Narino-ENERO _2018'!$B$242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'Narino-ENERO _2018'!$F$242</c:f>
              <c:numCache>
                <c:formatCode>General</c:formatCode>
                <c:ptCount val="1"/>
                <c:pt idx="0">
                  <c:v>110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'Narino-ENERO _2018'!$B$243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'Narino-ENERO _2018'!$F$243</c:f>
              <c:numCache>
                <c:formatCode>General</c:formatCode>
                <c:ptCount val="1"/>
                <c:pt idx="0">
                  <c:v>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'Narino-ENERO _2018'!$B$244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'Narino-ENERO _2018'!$F$244</c:f>
              <c:numCache>
                <c:formatCode>General</c:formatCode>
                <c:ptCount val="1"/>
                <c:pt idx="0">
                  <c:v>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'Narino-ENERO _2018'!$B$245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'Narino-ENERO _2018'!$F$245</c:f>
              <c:numCache>
                <c:formatCode>General</c:formatCode>
                <c:ptCount val="1"/>
                <c:pt idx="0">
                  <c:v>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'Narino-ENERO _2018'!$B$246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'Narino-ENERO _2018'!$F$246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'Narino-ENERO _2018'!$B$247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'Narino-ENERO _2018'!$F$247</c:f>
              <c:numCache>
                <c:formatCode>General</c:formatCode>
                <c:ptCount val="1"/>
                <c:pt idx="0">
                  <c:v>1094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'Narino-ENERO _2018'!$B$248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'Narino-ENERO _2018'!$F$248</c:f>
              <c:numCache>
                <c:formatCode>General</c:formatCode>
                <c:ptCount val="1"/>
                <c:pt idx="0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'Narino-ENERO _2018'!$B$249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'Narino-ENERO _2018'!$F$249</c:f>
              <c:numCache>
                <c:formatCode>General</c:formatCode>
                <c:ptCount val="1"/>
                <c:pt idx="0">
                  <c:v>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'Narino-ENERO _2018'!$C$187:$C$192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'Narino-ENERO _2018'!$D$187:$D$192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'Narino-ENERO _2018'!$E$187:$E$192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'Narino-ENERO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'Narino-ENERO _2018'!$F$187:$F$192</c:f>
              <c:numCache>
                <c:formatCode>General</c:formatCode>
                <c:ptCount val="6"/>
                <c:pt idx="0">
                  <c:v>15</c:v>
                </c:pt>
                <c:pt idx="1">
                  <c:v>0</c:v>
                </c:pt>
                <c:pt idx="2">
                  <c:v>10</c:v>
                </c:pt>
                <c:pt idx="3">
                  <c:v>14</c:v>
                </c:pt>
                <c:pt idx="4">
                  <c:v>2</c:v>
                </c:pt>
                <c:pt idx="5">
                  <c:v>2758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'Narino-ENERO _2018'!$G$187:$G$192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A9-4AEF-A294-A496967C5794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A9-4AEF-A294-A496967C5794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0A9-4AEF-A294-A496967C5794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A9-4AEF-A294-A496967C5794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A9-4AEF-A294-A496967C5794}"/>
                </c:ext>
              </c:extLst>
            </c:dLbl>
            <c:dLbl>
              <c:idx val="5"/>
              <c:layout>
                <c:manualLayout>
                  <c:x val="-1.9963702359346719E-2"/>
                  <c:y val="8.019094284343196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A9-4AEF-A294-A496967C5794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0A9-4AEF-A294-A496967C5794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A9-4AEF-A294-A496967C5794}"/>
                </c:ext>
              </c:extLst>
            </c:dLbl>
            <c:dLbl>
              <c:idx val="8"/>
              <c:layout>
                <c:manualLayout>
                  <c:x val="-2.7223230490018166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A9-4AEF-A294-A496967C5794}"/>
                </c:ext>
              </c:extLst>
            </c:dLbl>
            <c:dLbl>
              <c:idx val="9"/>
              <c:layout>
                <c:manualLayout>
                  <c:x val="-2.9038112522686187E-2"/>
                  <c:y val="7.44630183546154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A9-4AEF-A294-A496967C579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_2018'!$D$66:$D$77</c:f>
              <c:numCache>
                <c:formatCode>General</c:formatCode>
                <c:ptCount val="12"/>
                <c:pt idx="0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60A9-4AEF-A294-A496967C5794}"/>
            </c:ext>
          </c:extLst>
        </c:ser>
        <c:ser>
          <c:idx val="1"/>
          <c:order val="1"/>
          <c:cat>
            <c:strRef>
              <c:f>'Narino-ENERO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0A9-4AEF-A294-A496967C5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29440"/>
        <c:axId val="51230976"/>
      </c:lineChart>
      <c:catAx>
        <c:axId val="51229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0976"/>
        <c:crosses val="autoZero"/>
        <c:auto val="1"/>
        <c:lblAlgn val="ctr"/>
        <c:lblOffset val="100"/>
        <c:noMultiLvlLbl val="0"/>
      </c:catAx>
      <c:valAx>
        <c:axId val="51230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294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46" l="0.70866141732283505" r="0.70866141732283505" t="0.74803149606299246" header="0.31496062992126017" footer="0.31496062992126017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'Narino-ENERO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9577-414D-B4D7-A774295267A9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9E-3"/>
                  <c:y val="2.78921465562466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577-414D-B4D7-A774295267A9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577-414D-B4D7-A774295267A9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577-414D-B4D7-A774295267A9}"/>
                </c:ext>
              </c:extLst>
            </c:dLbl>
            <c:dLbl>
              <c:idx val="4"/>
              <c:layout>
                <c:manualLayout>
                  <c:x val="0"/>
                  <c:y val="1.66666666666666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577-414D-B4D7-A774295267A9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_2018'!$D$82:$D$93</c:f>
              <c:numCache>
                <c:formatCode>General</c:formatCode>
                <c:ptCount val="12"/>
                <c:pt idx="0">
                  <c:v>2799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577-414D-B4D7-A774295267A9}"/>
            </c:ext>
          </c:extLst>
        </c:ser>
        <c:ser>
          <c:idx val="2"/>
          <c:order val="2"/>
          <c:invertIfNegative val="0"/>
          <c:cat>
            <c:strRef>
              <c:f>'Narino-ENERO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9577-414D-B4D7-A774295267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185664"/>
        <c:axId val="63187200"/>
      </c:barChart>
      <c:catAx>
        <c:axId val="631856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7200"/>
        <c:crosses val="autoZero"/>
        <c:auto val="1"/>
        <c:lblAlgn val="ctr"/>
        <c:lblOffset val="100"/>
        <c:noMultiLvlLbl val="0"/>
      </c:catAx>
      <c:valAx>
        <c:axId val="631872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56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14-4C94-A866-6BCB6E548DB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14-4C94-A866-6BCB6E548DBF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014-4C94-A866-6BCB6E548DBF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014-4C94-A866-6BCB6E548DB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5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014-4C94-A866-6BCB6E548DB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014-4C94-A866-6BCB6E548DB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8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014-4C94-A866-6BCB6E548DBF}"/>
                </c:ext>
              </c:extLst>
            </c:dLbl>
            <c:dLbl>
              <c:idx val="3"/>
              <c:layout>
                <c:manualLayout>
                  <c:x val="-3.6785783597074004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014-4C94-A866-6BCB6E548DBF}"/>
                </c:ext>
              </c:extLst>
            </c:dLbl>
            <c:dLbl>
              <c:idx val="4"/>
              <c:layout>
                <c:manualLayout>
                  <c:x val="-2.7528428340610891E-2"/>
                  <c:y val="-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014-4C94-A866-6BCB6E548DB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5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014-4C94-A866-6BCB6E548DB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014-4C94-A866-6BCB6E548DBF}"/>
                </c:ext>
              </c:extLst>
            </c:dLbl>
            <c:dLbl>
              <c:idx val="7"/>
              <c:layout>
                <c:manualLayout>
                  <c:x val="-2.9363656896651619E-2"/>
                  <c:y val="6.7547719129137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014-4C94-A866-6BCB6E548DB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2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014-4C94-A866-6BCB6E548DBF}"/>
                </c:ext>
              </c:extLst>
            </c:dLbl>
            <c:dLbl>
              <c:idx val="9"/>
              <c:layout>
                <c:manualLayout>
                  <c:x val="-3.8539799676855287E-2"/>
                  <c:y val="7.27436975236867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014-4C94-A866-6BCB6E548DB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_2018'!$D$102:$D$113</c:f>
              <c:numCache>
                <c:formatCode>0.00%</c:formatCode>
                <c:ptCount val="12"/>
                <c:pt idx="0">
                  <c:v>0.99970000000000003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C014-4C94-A866-6BCB6E548DBF}"/>
            </c:ext>
          </c:extLst>
        </c:ser>
        <c:ser>
          <c:idx val="2"/>
          <c:order val="2"/>
          <c:cat>
            <c:strRef>
              <c:f>'Narino-ENERO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C014-4C94-A866-6BCB6E548D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397312"/>
        <c:axId val="66398848"/>
      </c:lineChart>
      <c:catAx>
        <c:axId val="66397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8848"/>
        <c:crosses val="autoZero"/>
        <c:auto val="1"/>
        <c:lblAlgn val="ctr"/>
        <c:lblOffset val="100"/>
        <c:noMultiLvlLbl val="0"/>
      </c:catAx>
      <c:valAx>
        <c:axId val="663988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731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'Narino-ENERO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B5FB-4DCD-A5D4-902046210F5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31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B-4DCD-A5D4-902046210F5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B-4DCD-A5D4-902046210F5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B-4DCD-A5D4-902046210F5E}"/>
                </c:ext>
              </c:extLst>
            </c:dLbl>
            <c:dLbl>
              <c:idx val="4"/>
              <c:layout>
                <c:manualLayout>
                  <c:x val="1.8239854081167366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B-4DCD-A5D4-902046210F5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_2018'!$D$120:$D$131</c:f>
              <c:numCache>
                <c:formatCode>General</c:formatCode>
                <c:ptCount val="12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FB-4DCD-A5D4-902046210F5E}"/>
            </c:ext>
          </c:extLst>
        </c:ser>
        <c:ser>
          <c:idx val="2"/>
          <c:order val="2"/>
          <c:invertIfNegative val="0"/>
          <c:cat>
            <c:strRef>
              <c:f>'Narino-ENERO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B5FB-4DCD-A5D4-902046210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995328"/>
        <c:axId val="66996864"/>
      </c:barChart>
      <c:catAx>
        <c:axId val="66995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6864"/>
        <c:crosses val="autoZero"/>
        <c:auto val="1"/>
        <c:lblAlgn val="ctr"/>
        <c:lblOffset val="100"/>
        <c:noMultiLvlLbl val="0"/>
      </c:catAx>
      <c:valAx>
        <c:axId val="669968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5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'Narino-ENERO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0D70-47E1-8AC6-F4CD01231AA1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829E-18"/>
                  <c:y val="3.3898305084745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70-47E1-8AC6-F4CD01231AA1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70-47E1-8AC6-F4CD01231AA1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70-47E1-8AC6-F4CD01231AA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_2018'!$D$137:$D$148</c:f>
              <c:numCache>
                <c:formatCode>General</c:formatCode>
                <c:ptCount val="12"/>
                <c:pt idx="0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70-47E1-8AC6-F4CD01231AA1}"/>
            </c:ext>
          </c:extLst>
        </c:ser>
        <c:ser>
          <c:idx val="2"/>
          <c:order val="2"/>
          <c:invertIfNegative val="0"/>
          <c:cat>
            <c:strRef>
              <c:f>'Narino-ENERO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0D70-47E1-8AC6-F4CD01231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019520"/>
        <c:axId val="67021056"/>
      </c:barChart>
      <c:catAx>
        <c:axId val="67019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21056"/>
        <c:crosses val="autoZero"/>
        <c:auto val="1"/>
        <c:lblAlgn val="ctr"/>
        <c:lblOffset val="100"/>
        <c:noMultiLvlLbl val="0"/>
      </c:catAx>
      <c:valAx>
        <c:axId val="670210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195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'Narino-ENERO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B7-4EAC-BDA3-F147C7E7AB0B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DB7-4EAC-BDA3-F147C7E7AB0B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DB7-4EAC-BDA3-F147C7E7AB0B}"/>
                </c:ext>
              </c:extLst>
            </c:dLbl>
            <c:dLbl>
              <c:idx val="2"/>
              <c:layout>
                <c:manualLayout>
                  <c:x val="-2.185792349726778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DB7-4EAC-BDA3-F147C7E7AB0B}"/>
                </c:ext>
              </c:extLst>
            </c:dLbl>
            <c:dLbl>
              <c:idx val="3"/>
              <c:layout>
                <c:manualLayout>
                  <c:x val="-2.9435506350083376E-2"/>
                  <c:y val="-7.7207393427911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DB7-4EAC-BDA3-F147C7E7AB0B}"/>
                </c:ext>
              </c:extLst>
            </c:dLbl>
            <c:dLbl>
              <c:idx val="4"/>
              <c:layout>
                <c:manualLayout>
                  <c:x val="-1.8214936247723139E-3"/>
                  <c:y val="-2.20385674931129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DB7-4EAC-BDA3-F147C7E7AB0B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DB7-4EAC-BDA3-F147C7E7AB0B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4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DB7-4EAC-BDA3-F147C7E7AB0B}"/>
                </c:ext>
              </c:extLst>
            </c:dLbl>
            <c:dLbl>
              <c:idx val="8"/>
              <c:layout>
                <c:manualLayout>
                  <c:x val="-3.069928344669573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DB7-4EAC-BDA3-F147C7E7AB0B}"/>
                </c:ext>
              </c:extLst>
            </c:dLbl>
            <c:dLbl>
              <c:idx val="9"/>
              <c:layout>
                <c:manualLayout>
                  <c:x val="-2.4943167800440171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DB7-4EAC-BDA3-F147C7E7AB0B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_2018'!$D$155:$D$166</c:f>
              <c:numCache>
                <c:formatCode>General</c:formatCode>
                <c:ptCount val="12"/>
                <c:pt idx="0">
                  <c:v>112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DB7-4EAC-BDA3-F147C7E7AB0B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'Narino-ENERO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_2018'!$E$155:$E$166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DB7-4EAC-BDA3-F147C7E7AB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59008"/>
        <c:axId val="67277184"/>
      </c:lineChart>
      <c:catAx>
        <c:axId val="6725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7184"/>
        <c:crosses val="autoZero"/>
        <c:auto val="1"/>
        <c:lblAlgn val="ctr"/>
        <c:lblOffset val="100"/>
        <c:noMultiLvlLbl val="0"/>
      </c:catAx>
      <c:valAx>
        <c:axId val="672771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590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85CE-45DA-B88A-4F9018E203BF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85CE-45DA-B88A-4F9018E203BF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85CE-45DA-B88A-4F9018E203BF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85CE-45DA-B88A-4F9018E203BF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85CE-45DA-B88A-4F9018E203BF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85CE-45DA-B88A-4F9018E203BF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CE-45DA-B88A-4F9018E203BF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CE-45DA-B88A-4F9018E203BF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5CE-45DA-B88A-4F9018E203BF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CE-45DA-B88A-4F9018E203BF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5CE-45DA-B88A-4F9018E203BF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CE-45DA-B88A-4F9018E203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'Narino-ENERO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'Narino-ENERO _2018'!$F$299:$F$304</c:f>
              <c:numCache>
                <c:formatCode>General</c:formatCode>
                <c:ptCount val="6"/>
                <c:pt idx="0">
                  <c:v>2322</c:v>
                </c:pt>
                <c:pt idx="1">
                  <c:v>121</c:v>
                </c:pt>
                <c:pt idx="2">
                  <c:v>2</c:v>
                </c:pt>
                <c:pt idx="3">
                  <c:v>0</c:v>
                </c:pt>
                <c:pt idx="4">
                  <c:v>126</c:v>
                </c:pt>
                <c:pt idx="5">
                  <c:v>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5CE-45DA-B88A-4F9018E20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593023255813983E-2"/>
          <c:y val="3.2558139534883727E-2"/>
          <c:w val="0.9375"/>
          <c:h val="0.581395348837209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'Narino-ENERO _2018'!$B$229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_2018'!$F$229</c:f>
              <c:numCache>
                <c:formatCode>General</c:formatCode>
                <c:ptCount val="1"/>
                <c:pt idx="0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6A-44F6-99DC-115A31179255}"/>
            </c:ext>
          </c:extLst>
        </c:ser>
        <c:ser>
          <c:idx val="1"/>
          <c:order val="1"/>
          <c:tx>
            <c:strRef>
              <c:f>'Narino-ENERO _2018'!$B$230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_2018'!$F$230</c:f>
              <c:numCache>
                <c:formatCode>General</c:formatCode>
                <c:ptCount val="1"/>
                <c:pt idx="0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6A-44F6-99DC-115A31179255}"/>
            </c:ext>
          </c:extLst>
        </c:ser>
        <c:ser>
          <c:idx val="2"/>
          <c:order val="2"/>
          <c:tx>
            <c:strRef>
              <c:f>'Narino-ENERO _2018'!$B$231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_2018'!$F$231</c:f>
              <c:numCache>
                <c:formatCode>General</c:formatCode>
                <c:ptCount val="1"/>
                <c:pt idx="0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6A-44F6-99DC-115A31179255}"/>
            </c:ext>
          </c:extLst>
        </c:ser>
        <c:ser>
          <c:idx val="3"/>
          <c:order val="3"/>
          <c:tx>
            <c:strRef>
              <c:f>'Narino-ENERO _2018'!$B$232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_2018'!$F$232</c:f>
              <c:numCache>
                <c:formatCode>General</c:formatCode>
                <c:ptCount val="1"/>
                <c:pt idx="0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6A-44F6-99DC-115A31179255}"/>
            </c:ext>
          </c:extLst>
        </c:ser>
        <c:ser>
          <c:idx val="4"/>
          <c:order val="4"/>
          <c:tx>
            <c:strRef>
              <c:f>'Narino-ENERO _2018'!$B$233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_2018'!$F$233</c:f>
              <c:numCache>
                <c:formatCode>General</c:formatCode>
                <c:ptCount val="1"/>
                <c:pt idx="0">
                  <c:v>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6A-44F6-99DC-115A31179255}"/>
            </c:ext>
          </c:extLst>
        </c:ser>
        <c:ser>
          <c:idx val="6"/>
          <c:order val="5"/>
          <c:tx>
            <c:strRef>
              <c:f>'Narino-ENERO _2018'!$B$234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9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46A-44F6-99DC-115A31179255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_2018'!$F$234</c:f>
              <c:numCache>
                <c:formatCode>General</c:formatCode>
                <c:ptCount val="1"/>
                <c:pt idx="0">
                  <c:v>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46A-44F6-99DC-115A31179255}"/>
            </c:ext>
          </c:extLst>
        </c:ser>
        <c:ser>
          <c:idx val="7"/>
          <c:order val="6"/>
          <c:tx>
            <c:strRef>
              <c:f>'Narino-ENERO _2018'!$B$235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_2018'!$F$235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46A-44F6-99DC-115A31179255}"/>
            </c:ext>
          </c:extLst>
        </c:ser>
        <c:ser>
          <c:idx val="8"/>
          <c:order val="7"/>
          <c:tx>
            <c:strRef>
              <c:f>'Narino-ENERO _2018'!$B$236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_2018'!$F$236</c:f>
              <c:numCache>
                <c:formatCode>General</c:formatCode>
                <c:ptCount val="1"/>
                <c:pt idx="0">
                  <c:v>492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46A-44F6-99DC-115A31179255}"/>
            </c:ext>
          </c:extLst>
        </c:ser>
        <c:ser>
          <c:idx val="5"/>
          <c:order val="8"/>
          <c:tx>
            <c:strRef>
              <c:f>'Narino-ENERO _2018'!$B$237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_2018'!$F$237</c:f>
              <c:numCache>
                <c:formatCode>General</c:formatCode>
                <c:ptCount val="1"/>
                <c:pt idx="0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46A-44F6-99DC-115A31179255}"/>
            </c:ext>
          </c:extLst>
        </c:ser>
        <c:ser>
          <c:idx val="9"/>
          <c:order val="9"/>
          <c:tx>
            <c:strRef>
              <c:f>'Narino-ENERO _2018'!$B$238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_2018'!$F$238</c:f>
              <c:numCache>
                <c:formatCode>General</c:formatCode>
                <c:ptCount val="1"/>
                <c:pt idx="0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46A-44F6-99DC-115A31179255}"/>
            </c:ext>
          </c:extLst>
        </c:ser>
        <c:ser>
          <c:idx val="10"/>
          <c:order val="10"/>
          <c:tx>
            <c:strRef>
              <c:f>'Narino-ENERO _2018'!$B$239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_2018'!$F$239</c:f>
              <c:numCache>
                <c:formatCode>General</c:formatCode>
                <c:ptCount val="1"/>
                <c:pt idx="0">
                  <c:v>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46A-44F6-99DC-115A31179255}"/>
            </c:ext>
          </c:extLst>
        </c:ser>
        <c:ser>
          <c:idx val="11"/>
          <c:order val="11"/>
          <c:tx>
            <c:strRef>
              <c:f>'Narino-ENERO _2018'!$B$240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_2018'!$F$240</c:f>
              <c:numCache>
                <c:formatCode>General</c:formatCode>
                <c:ptCount val="1"/>
                <c:pt idx="0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46A-44F6-99DC-115A31179255}"/>
            </c:ext>
          </c:extLst>
        </c:ser>
        <c:ser>
          <c:idx val="12"/>
          <c:order val="12"/>
          <c:tx>
            <c:strRef>
              <c:f>'Narino-ENERO _2018'!$B$241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_2018'!$F$241</c:f>
              <c:numCache>
                <c:formatCode>General</c:formatCode>
                <c:ptCount val="1"/>
                <c:pt idx="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F46A-44F6-99DC-115A31179255}"/>
            </c:ext>
          </c:extLst>
        </c:ser>
        <c:ser>
          <c:idx val="14"/>
          <c:order val="13"/>
          <c:tx>
            <c:strRef>
              <c:f>'Narino-ENERO _2018'!$B$242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_2018'!$F$242</c:f>
              <c:numCache>
                <c:formatCode>General</c:formatCode>
                <c:ptCount val="1"/>
                <c:pt idx="0">
                  <c:v>110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46A-44F6-99DC-115A31179255}"/>
            </c:ext>
          </c:extLst>
        </c:ser>
        <c:ser>
          <c:idx val="15"/>
          <c:order val="14"/>
          <c:tx>
            <c:strRef>
              <c:f>'Narino-ENERO _2018'!$B$243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_2018'!$F$243</c:f>
              <c:numCache>
                <c:formatCode>General</c:formatCode>
                <c:ptCount val="1"/>
                <c:pt idx="0">
                  <c:v>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F46A-44F6-99DC-115A31179255}"/>
            </c:ext>
          </c:extLst>
        </c:ser>
        <c:ser>
          <c:idx val="16"/>
          <c:order val="15"/>
          <c:tx>
            <c:strRef>
              <c:f>'Narino-ENERO _2018'!$B$244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_2018'!$F$244</c:f>
              <c:numCache>
                <c:formatCode>General</c:formatCode>
                <c:ptCount val="1"/>
                <c:pt idx="0">
                  <c:v>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46A-44F6-99DC-115A31179255}"/>
            </c:ext>
          </c:extLst>
        </c:ser>
        <c:ser>
          <c:idx val="17"/>
          <c:order val="16"/>
          <c:tx>
            <c:strRef>
              <c:f>'Narino-ENERO _2018'!$B$245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_2018'!$F$245</c:f>
              <c:numCache>
                <c:formatCode>General</c:formatCode>
                <c:ptCount val="1"/>
                <c:pt idx="0">
                  <c:v>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46A-44F6-99DC-115A31179255}"/>
            </c:ext>
          </c:extLst>
        </c:ser>
        <c:ser>
          <c:idx val="18"/>
          <c:order val="17"/>
          <c:tx>
            <c:strRef>
              <c:f>'Narino-ENERO _2018'!$B$246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_2018'!$F$246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F46A-44F6-99DC-115A31179255}"/>
            </c:ext>
          </c:extLst>
        </c:ser>
        <c:ser>
          <c:idx val="19"/>
          <c:order val="18"/>
          <c:tx>
            <c:strRef>
              <c:f>'Narino-ENERO _2018'!$B$247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_2018'!$F$247</c:f>
              <c:numCache>
                <c:formatCode>General</c:formatCode>
                <c:ptCount val="1"/>
                <c:pt idx="0">
                  <c:v>1094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F46A-44F6-99DC-115A31179255}"/>
            </c:ext>
          </c:extLst>
        </c:ser>
        <c:ser>
          <c:idx val="20"/>
          <c:order val="19"/>
          <c:tx>
            <c:strRef>
              <c:f>'Narino-ENERO _2018'!$B$248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_2018'!$F$248</c:f>
              <c:numCache>
                <c:formatCode>General</c:formatCode>
                <c:ptCount val="1"/>
                <c:pt idx="0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F46A-44F6-99DC-115A31179255}"/>
            </c:ext>
          </c:extLst>
        </c:ser>
        <c:ser>
          <c:idx val="21"/>
          <c:order val="20"/>
          <c:tx>
            <c:strRef>
              <c:f>'Narino-ENERO _2018'!$B$249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_2018'!$F$249</c:f>
              <c:numCache>
                <c:formatCode>General</c:formatCode>
                <c:ptCount val="1"/>
                <c:pt idx="0">
                  <c:v>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F46A-44F6-99DC-115A31179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68370816"/>
        <c:axId val="68372352"/>
      </c:barChart>
      <c:catAx>
        <c:axId val="68370816"/>
        <c:scaling>
          <c:orientation val="minMax"/>
        </c:scaling>
        <c:delete val="1"/>
        <c:axPos val="b"/>
        <c:majorTickMark val="out"/>
        <c:minorTickMark val="none"/>
        <c:tickLblPos val="nextTo"/>
        <c:crossAx val="68372352"/>
        <c:crosses val="autoZero"/>
        <c:auto val="1"/>
        <c:lblAlgn val="ctr"/>
        <c:lblOffset val="100"/>
        <c:noMultiLvlLbl val="0"/>
      </c:catAx>
      <c:valAx>
        <c:axId val="683723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837081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46"/>
          <c:h val="0.24827833730086035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92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'Narino-ENERO _2018'!$C$187:$C$192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F178-4009-A4F9-6B8F81DCBFF2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'Narino-ENERO _2018'!$D$187:$D$192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F178-4009-A4F9-6B8F81DCBFF2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'Narino-ENERO _2018'!$E$187:$E$192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F178-4009-A4F9-6B8F81DCBFF2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'Narino-ENERO _2018'!$F$187:$F$192</c:f>
              <c:numCache>
                <c:formatCode>General</c:formatCode>
                <c:ptCount val="6"/>
                <c:pt idx="0">
                  <c:v>15</c:v>
                </c:pt>
                <c:pt idx="1">
                  <c:v>0</c:v>
                </c:pt>
                <c:pt idx="2">
                  <c:v>10</c:v>
                </c:pt>
                <c:pt idx="3">
                  <c:v>14</c:v>
                </c:pt>
                <c:pt idx="4">
                  <c:v>2</c:v>
                </c:pt>
                <c:pt idx="5">
                  <c:v>2758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78-4009-A4F9-6B8F81DCBFF2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'Narino-ENERO _2018'!$G$187:$G$192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F178-4009-A4F9-6B8F81DCB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70994176"/>
        <c:axId val="71024640"/>
      </c:barChart>
      <c:catAx>
        <c:axId val="709941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24640"/>
        <c:crosses val="autoZero"/>
        <c:auto val="1"/>
        <c:lblAlgn val="ctr"/>
        <c:lblOffset val="100"/>
        <c:noMultiLvlLbl val="0"/>
      </c:catAx>
      <c:valAx>
        <c:axId val="7102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0994176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TOTAL PQR RADICADOS  POR  TIPO DE REQUERIMIENTO A LA FECHA</a:t>
            </a:r>
          </a:p>
        </c:rich>
      </c:tx>
      <c:overlay val="0"/>
    </c:title>
    <c:autoTitleDeleted val="0"/>
    <c:view3D>
      <c:rotX val="15"/>
      <c:rotY val="20"/>
      <c:depthPercent val="100"/>
      <c:rAngAx val="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Hoja2!$D$4</c:f>
              <c:strCache>
                <c:ptCount val="1"/>
                <c:pt idx="0">
                  <c:v>%</c:v>
                </c:pt>
              </c:strCache>
            </c:strRef>
          </c:tx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9-49DD-BBD4-C10DB3717C0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9-49DD-BBD4-C10DB3717C0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9-49DD-BBD4-C10DB3717C0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9-49DD-BBD4-C10DB3717C0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9-49DD-BBD4-C10DB3717C0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Hoja2!$B$5:$B$10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Hoja2!$D$5:$D$10</c:f>
              <c:numCache>
                <c:formatCode>0.0000</c:formatCode>
                <c:ptCount val="6"/>
                <c:pt idx="0">
                  <c:v>0.31019999999999998</c:v>
                </c:pt>
                <c:pt idx="1">
                  <c:v>8.9999999999999993E-3</c:v>
                </c:pt>
                <c:pt idx="2">
                  <c:v>0.21060000000000001</c:v>
                </c:pt>
                <c:pt idx="3">
                  <c:v>0.80389999999999995</c:v>
                </c:pt>
                <c:pt idx="4">
                  <c:v>0.73819999999999997</c:v>
                </c:pt>
                <c:pt idx="5">
                  <c:v>97.927800000000005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679-49DD-BBD4-C10DB3717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71044480"/>
        <c:axId val="71046272"/>
        <c:axId val="0"/>
      </c:bar3DChart>
      <c:catAx>
        <c:axId val="71044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6272"/>
        <c:crosses val="autoZero"/>
        <c:auto val="1"/>
        <c:lblAlgn val="ctr"/>
        <c:lblOffset val="100"/>
        <c:noMultiLvlLbl val="0"/>
      </c:catAx>
      <c:valAx>
        <c:axId val="71046272"/>
        <c:scaling>
          <c:orientation val="minMax"/>
        </c:scaling>
        <c:delete val="0"/>
        <c:axPos val="l"/>
        <c:numFmt formatCode="0.00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44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9342-426C-A40F-F20F954AC327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9342-426C-A40F-F20F954AC327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9342-426C-A40F-F20F954AC327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9342-426C-A40F-F20F954AC327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9342-426C-A40F-F20F954AC327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9342-426C-A40F-F20F954AC327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342-426C-A40F-F20F954AC327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342-426C-A40F-F20F954AC327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342-426C-A40F-F20F954AC327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342-426C-A40F-F20F954AC327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342-426C-A40F-F20F954AC327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342-426C-A40F-F20F954AC32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'Narino-ENERO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'Narino-ENERO _2018'!$F$299:$F$304</c:f>
              <c:numCache>
                <c:formatCode>General</c:formatCode>
                <c:ptCount val="6"/>
                <c:pt idx="0">
                  <c:v>2322</c:v>
                </c:pt>
                <c:pt idx="1">
                  <c:v>121</c:v>
                </c:pt>
                <c:pt idx="2">
                  <c:v>2</c:v>
                </c:pt>
                <c:pt idx="3">
                  <c:v>0</c:v>
                </c:pt>
                <c:pt idx="4">
                  <c:v>126</c:v>
                </c:pt>
                <c:pt idx="5">
                  <c:v>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342-426C-A40F-F20F954AC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image" Target="../media/image3.png"/><Relationship Id="rId5" Type="http://schemas.openxmlformats.org/officeDocument/2006/relationships/chart" Target="../charts/chart14.xml"/><Relationship Id="rId10" Type="http://schemas.openxmlformats.org/officeDocument/2006/relationships/image" Target="../media/image1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2018</a:t>
          </a: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35" name="34 Flecha derecha">
          <a:extLst/>
        </xdr:cNvPr>
        <xdr:cNvSpPr/>
      </xdr:nvSpPr>
      <xdr:spPr>
        <a:xfrm>
          <a:off x="2708412" y="23967799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225</xdr:row>
      <xdr:rowOff>85725</xdr:rowOff>
    </xdr:from>
    <xdr:to>
      <xdr:col>28</xdr:col>
      <xdr:colOff>85725</xdr:colOff>
      <xdr:row>247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94878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1845213" y="359227"/>
          <a:ext cx="7822345" cy="136647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2016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7043408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5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6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7043452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7043411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1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2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704344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7043412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7043413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7043414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7043415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7043416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7043417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0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1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7043446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3" name="22 Flecha derecha">
          <a:extLst/>
        </xdr:cNvPr>
        <xdr:cNvSpPr/>
      </xdr:nvSpPr>
      <xdr:spPr>
        <a:xfrm>
          <a:off x="2076450" y="116014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24" name="23 Flecha derecha">
          <a:extLst/>
        </xdr:cNvPr>
        <xdr:cNvSpPr/>
      </xdr:nvSpPr>
      <xdr:spPr>
        <a:xfrm>
          <a:off x="2066925" y="142303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25" name="24 Flecha derecha">
          <a:extLst/>
        </xdr:cNvPr>
        <xdr:cNvSpPr/>
      </xdr:nvSpPr>
      <xdr:spPr>
        <a:xfrm>
          <a:off x="2066925" y="1771650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26" name="25 Flecha derecha">
          <a:extLst/>
        </xdr:cNvPr>
        <xdr:cNvSpPr/>
      </xdr:nvSpPr>
      <xdr:spPr>
        <a:xfrm>
          <a:off x="2066925" y="20688300"/>
          <a:ext cx="16002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27" name="26 Flecha derecha">
          <a:extLst/>
        </xdr:cNvPr>
        <xdr:cNvSpPr/>
      </xdr:nvSpPr>
      <xdr:spPr>
        <a:xfrm>
          <a:off x="2902639" y="23527992"/>
          <a:ext cx="771525" cy="37147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28" name="27 Flecha derecha">
          <a:extLst/>
        </xdr:cNvPr>
        <xdr:cNvSpPr/>
      </xdr:nvSpPr>
      <xdr:spPr>
        <a:xfrm>
          <a:off x="2895600" y="265176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7043424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30" name="29 Conector recto">
          <a:extLst/>
        </xdr:cNvPr>
        <xdr:cNvCxnSpPr/>
      </xdr:nvCxnSpPr>
      <xdr:spPr>
        <a:xfrm>
          <a:off x="11456530" y="5313707"/>
          <a:ext cx="0" cy="432827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31" name="30 Conector recto">
          <a:extLst/>
        </xdr:cNvPr>
        <xdr:cNvCxnSpPr/>
      </xdr:nvCxnSpPr>
      <xdr:spPr>
        <a:xfrm>
          <a:off x="192742" y="9577667"/>
          <a:ext cx="11227733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32" name="31 Conector recto">
          <a:extLst/>
        </xdr:cNvPr>
        <xdr:cNvCxnSpPr/>
      </xdr:nvCxnSpPr>
      <xdr:spPr>
        <a:xfrm>
          <a:off x="181536" y="4462742"/>
          <a:ext cx="11238939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33" name="32 Conector recto">
          <a:extLst/>
        </xdr:cNvPr>
        <xdr:cNvCxnSpPr/>
      </xdr:nvCxnSpPr>
      <xdr:spPr>
        <a:xfrm>
          <a:off x="226360" y="1926627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34" name="33 Conector recto">
          <a:extLst/>
        </xdr:cNvPr>
        <xdr:cNvCxnSpPr/>
      </xdr:nvCxnSpPr>
      <xdr:spPr>
        <a:xfrm flipH="1">
          <a:off x="11028269" y="10470776"/>
          <a:ext cx="11206" cy="878429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35" name="34 Conector recto">
          <a:extLst/>
        </xdr:cNvPr>
        <xdr:cNvCxnSpPr/>
      </xdr:nvCxnSpPr>
      <xdr:spPr>
        <a:xfrm flipH="1">
          <a:off x="11039475" y="19554825"/>
          <a:ext cx="11206" cy="843186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36" name="35 Conector recto">
          <a:extLst/>
        </xdr:cNvPr>
        <xdr:cNvCxnSpPr/>
      </xdr:nvCxnSpPr>
      <xdr:spPr>
        <a:xfrm>
          <a:off x="226360" y="27955997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37" name="36 Conector recto">
          <a:extLst/>
        </xdr:cNvPr>
        <xdr:cNvCxnSpPr/>
      </xdr:nvCxnSpPr>
      <xdr:spPr>
        <a:xfrm>
          <a:off x="251207" y="3780148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38" name="37 Conector recto">
          <a:extLst/>
        </xdr:cNvPr>
        <xdr:cNvCxnSpPr/>
      </xdr:nvCxnSpPr>
      <xdr:spPr>
        <a:xfrm>
          <a:off x="229672" y="47231672"/>
          <a:ext cx="11199962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39" name="38 Flecha derecha">
          <a:extLst/>
        </xdr:cNvPr>
        <xdr:cNvSpPr/>
      </xdr:nvSpPr>
      <xdr:spPr>
        <a:xfrm>
          <a:off x="2886075" y="51177825"/>
          <a:ext cx="1543050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7043435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41" name="40 Flecha derecha">
          <a:extLst/>
        </xdr:cNvPr>
        <xdr:cNvSpPr/>
      </xdr:nvSpPr>
      <xdr:spPr>
        <a:xfrm>
          <a:off x="3228975" y="39509700"/>
          <a:ext cx="1219200" cy="247651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19050</xdr:colOff>
      <xdr:row>225</xdr:row>
      <xdr:rowOff>66675</xdr:rowOff>
    </xdr:from>
    <xdr:to>
      <xdr:col>28</xdr:col>
      <xdr:colOff>142875</xdr:colOff>
      <xdr:row>247</xdr:row>
      <xdr:rowOff>76200</xdr:rowOff>
    </xdr:to>
    <xdr:graphicFrame macro="">
      <xdr:nvGraphicFramePr>
        <xdr:cNvPr id="67043437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43" name="42 Conector recto">
          <a:extLst/>
        </xdr:cNvPr>
        <xdr:cNvCxnSpPr/>
      </xdr:nvCxnSpPr>
      <xdr:spPr>
        <a:xfrm>
          <a:off x="213690" y="49526883"/>
          <a:ext cx="10835527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44" name="43 Flecha derecha">
          <a:extLst/>
        </xdr:cNvPr>
        <xdr:cNvSpPr/>
      </xdr:nvSpPr>
      <xdr:spPr>
        <a:xfrm>
          <a:off x="2894358" y="31227920"/>
          <a:ext cx="771525" cy="367748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45" name="44 Conector recto">
          <a:extLst/>
        </xdr:cNvPr>
        <xdr:cNvCxnSpPr/>
      </xdr:nvCxnSpPr>
      <xdr:spPr>
        <a:xfrm>
          <a:off x="221973" y="29949914"/>
          <a:ext cx="1082968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7043441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7</xdr:col>
      <xdr:colOff>285750</xdr:colOff>
      <xdr:row>7</xdr:row>
      <xdr:rowOff>66675</xdr:rowOff>
    </xdr:to>
    <xdr:pic>
      <xdr:nvPicPr>
        <xdr:cNvPr id="67043442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29527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371475</xdr:colOff>
      <xdr:row>2</xdr:row>
      <xdr:rowOff>180975</xdr:rowOff>
    </xdr:from>
    <xdr:to>
      <xdr:col>28</xdr:col>
      <xdr:colOff>152400</xdr:colOff>
      <xdr:row>6</xdr:row>
      <xdr:rowOff>85725</xdr:rowOff>
    </xdr:to>
    <xdr:pic>
      <xdr:nvPicPr>
        <xdr:cNvPr id="67043443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172450" y="561975"/>
          <a:ext cx="28289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2</xdr:row>
      <xdr:rowOff>9525</xdr:rowOff>
    </xdr:from>
    <xdr:to>
      <xdr:col>9</xdr:col>
      <xdr:colOff>47625</xdr:colOff>
      <xdr:row>11</xdr:row>
      <xdr:rowOff>38100</xdr:rowOff>
    </xdr:to>
    <xdr:graphicFrame macro="">
      <xdr:nvGraphicFramePr>
        <xdr:cNvPr id="65986661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15</xdr:row>
      <xdr:rowOff>47625</xdr:rowOff>
    </xdr:from>
    <xdr:to>
      <xdr:col>16</xdr:col>
      <xdr:colOff>57150</xdr:colOff>
      <xdr:row>28</xdr:row>
      <xdr:rowOff>123825</xdr:rowOff>
    </xdr:to>
    <xdr:graphicFrame macro="">
      <xdr:nvGraphicFramePr>
        <xdr:cNvPr id="65986662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orismejia@narino.gov.co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05"/>
  <sheetViews>
    <sheetView showGridLines="0" tabSelected="1" topLeftCell="B234" zoomScale="120" zoomScaleNormal="120" workbookViewId="0">
      <selection activeCell="J244" sqref="J244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7.71093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29" t="s">
        <v>2</v>
      </c>
      <c r="C16" s="430"/>
      <c r="D16" s="430"/>
      <c r="E16" s="430"/>
      <c r="F16" s="430"/>
      <c r="G16" s="430"/>
      <c r="H16" s="430"/>
      <c r="I16" s="430"/>
      <c r="J16" s="430"/>
      <c r="K16" s="430"/>
      <c r="L16" s="430"/>
      <c r="M16" s="430"/>
      <c r="N16" s="430"/>
      <c r="O16" s="430"/>
      <c r="P16" s="430"/>
      <c r="Q16" s="430"/>
      <c r="R16" s="430"/>
      <c r="S16" s="430"/>
      <c r="T16" s="430"/>
      <c r="U16" s="431"/>
      <c r="V16" s="357" t="s">
        <v>56</v>
      </c>
      <c r="W16" s="345"/>
      <c r="X16" s="345"/>
      <c r="Y16" s="345"/>
      <c r="Z16" s="345"/>
      <c r="AA16" s="345"/>
      <c r="AB16" s="345"/>
      <c r="AC16" s="346"/>
    </row>
    <row r="17" spans="2:29" x14ac:dyDescent="0.2">
      <c r="B17" s="432" t="s">
        <v>86</v>
      </c>
      <c r="C17" s="362"/>
      <c r="D17" s="362"/>
      <c r="E17" s="362"/>
      <c r="F17" s="362"/>
      <c r="G17" s="362"/>
      <c r="H17" s="362"/>
      <c r="I17" s="362"/>
      <c r="J17" s="362"/>
      <c r="K17" s="362"/>
      <c r="L17" s="362"/>
      <c r="M17" s="362"/>
      <c r="N17" s="362"/>
      <c r="O17" s="362"/>
      <c r="P17" s="362"/>
      <c r="Q17" s="362"/>
      <c r="R17" s="362"/>
      <c r="S17" s="362"/>
      <c r="T17" s="362"/>
      <c r="U17" s="433"/>
      <c r="V17" s="361" t="s">
        <v>163</v>
      </c>
      <c r="W17" s="362"/>
      <c r="X17" s="362"/>
      <c r="Y17" s="362"/>
      <c r="Z17" s="362"/>
      <c r="AA17" s="362"/>
      <c r="AB17" s="362"/>
      <c r="AC17" s="363"/>
    </row>
    <row r="18" spans="2:29" x14ac:dyDescent="0.2">
      <c r="B18" s="292" t="s">
        <v>4</v>
      </c>
      <c r="C18" s="293"/>
      <c r="D18" s="293"/>
      <c r="E18" s="293"/>
      <c r="F18" s="335"/>
      <c r="G18" s="293" t="s">
        <v>4</v>
      </c>
      <c r="H18" s="293"/>
      <c r="I18" s="293"/>
      <c r="J18" s="293"/>
      <c r="K18" s="293"/>
      <c r="L18" s="293"/>
      <c r="M18" s="332" t="s">
        <v>3</v>
      </c>
      <c r="N18" s="293"/>
      <c r="O18" s="293"/>
      <c r="P18" s="293"/>
      <c r="Q18" s="293"/>
      <c r="R18" s="335"/>
      <c r="S18" s="293" t="s">
        <v>55</v>
      </c>
      <c r="T18" s="293"/>
      <c r="U18" s="293"/>
      <c r="V18" s="293"/>
      <c r="W18" s="293"/>
      <c r="X18" s="293"/>
      <c r="Y18" s="293"/>
      <c r="Z18" s="293"/>
      <c r="AA18" s="293"/>
      <c r="AB18" s="293"/>
      <c r="AC18" s="351"/>
    </row>
    <row r="19" spans="2:29" x14ac:dyDescent="0.2">
      <c r="B19" s="251" t="s">
        <v>89</v>
      </c>
      <c r="C19" s="252"/>
      <c r="D19" s="252"/>
      <c r="E19" s="252"/>
      <c r="F19" s="253"/>
      <c r="G19" s="278" t="s">
        <v>89</v>
      </c>
      <c r="H19" s="252"/>
      <c r="I19" s="252"/>
      <c r="J19" s="252"/>
      <c r="K19" s="252"/>
      <c r="L19" s="253"/>
      <c r="M19" s="336" t="s">
        <v>88</v>
      </c>
      <c r="N19" s="337"/>
      <c r="O19" s="337"/>
      <c r="P19" s="337"/>
      <c r="Q19" s="337"/>
      <c r="R19" s="338"/>
      <c r="S19" s="358" t="s">
        <v>87</v>
      </c>
      <c r="T19" s="359"/>
      <c r="U19" s="359"/>
      <c r="V19" s="359"/>
      <c r="W19" s="359"/>
      <c r="X19" s="359"/>
      <c r="Y19" s="359"/>
      <c r="Z19" s="359"/>
      <c r="AA19" s="359"/>
      <c r="AB19" s="359"/>
      <c r="AC19" s="360"/>
    </row>
    <row r="20" spans="2:29" x14ac:dyDescent="0.2">
      <c r="B20" s="292" t="s">
        <v>5</v>
      </c>
      <c r="C20" s="293"/>
      <c r="D20" s="293"/>
      <c r="E20" s="293"/>
      <c r="F20" s="9"/>
      <c r="G20" s="9"/>
      <c r="H20" s="9"/>
      <c r="I20" s="9"/>
      <c r="J20" s="9"/>
      <c r="K20" s="9"/>
      <c r="L20" s="10"/>
      <c r="M20" s="342" t="s">
        <v>6</v>
      </c>
      <c r="N20" s="343"/>
      <c r="O20" s="343"/>
      <c r="P20" s="343"/>
      <c r="Q20" s="343"/>
      <c r="R20" s="343"/>
      <c r="S20" s="293"/>
      <c r="T20" s="293"/>
      <c r="U20" s="293"/>
      <c r="V20" s="332" t="s">
        <v>28</v>
      </c>
      <c r="W20" s="293"/>
      <c r="X20" s="293"/>
      <c r="Y20" s="293"/>
      <c r="Z20" s="293"/>
      <c r="AA20" s="293"/>
      <c r="AB20" s="293"/>
      <c r="AC20" s="351"/>
    </row>
    <row r="21" spans="2:29" x14ac:dyDescent="0.2">
      <c r="B21" s="289" t="s">
        <v>140</v>
      </c>
      <c r="C21" s="290"/>
      <c r="D21" s="290"/>
      <c r="E21" s="290"/>
      <c r="F21" s="290"/>
      <c r="G21" s="290"/>
      <c r="H21" s="290"/>
      <c r="I21" s="290"/>
      <c r="J21" s="290"/>
      <c r="K21" s="290"/>
      <c r="L21" s="291"/>
      <c r="M21" s="355" t="s">
        <v>141</v>
      </c>
      <c r="N21" s="356"/>
      <c r="O21" s="356"/>
      <c r="P21" s="356"/>
      <c r="Q21" s="356"/>
      <c r="R21" s="356"/>
      <c r="S21" s="356"/>
      <c r="T21" s="356"/>
      <c r="U21" s="356"/>
      <c r="V21" s="352" t="s">
        <v>142</v>
      </c>
      <c r="W21" s="353"/>
      <c r="X21" s="353"/>
      <c r="Y21" s="353"/>
      <c r="Z21" s="353"/>
      <c r="AA21" s="353"/>
      <c r="AB21" s="353"/>
      <c r="AC21" s="354"/>
    </row>
    <row r="22" spans="2:29" x14ac:dyDescent="0.2">
      <c r="B22" s="292" t="s">
        <v>20</v>
      </c>
      <c r="C22" s="293"/>
      <c r="D22" s="293"/>
      <c r="E22" s="293"/>
      <c r="F22" s="293"/>
      <c r="G22" s="293"/>
      <c r="H22" s="293"/>
      <c r="I22" s="293"/>
      <c r="J22" s="293"/>
      <c r="K22" s="293"/>
      <c r="L22" s="293"/>
      <c r="M22" s="332" t="s">
        <v>6</v>
      </c>
      <c r="N22" s="293"/>
      <c r="O22" s="293"/>
      <c r="P22" s="293"/>
      <c r="Q22" s="293"/>
      <c r="R22" s="293"/>
      <c r="S22" s="293"/>
      <c r="T22" s="293"/>
      <c r="U22" s="293"/>
      <c r="V22" s="388" t="s">
        <v>28</v>
      </c>
      <c r="W22" s="347"/>
      <c r="X22" s="347"/>
      <c r="Y22" s="347"/>
      <c r="Z22" s="347"/>
      <c r="AA22" s="347"/>
      <c r="AB22" s="347"/>
      <c r="AC22" s="348"/>
    </row>
    <row r="23" spans="2:29" ht="13.5" thickBot="1" x14ac:dyDescent="0.25">
      <c r="B23" s="251" t="s">
        <v>90</v>
      </c>
      <c r="C23" s="252"/>
      <c r="D23" s="252"/>
      <c r="E23" s="252"/>
      <c r="F23" s="252"/>
      <c r="G23" s="252"/>
      <c r="H23" s="252"/>
      <c r="I23" s="252"/>
      <c r="J23" s="252"/>
      <c r="K23" s="252"/>
      <c r="L23" s="253"/>
      <c r="M23" s="381" t="s">
        <v>91</v>
      </c>
      <c r="N23" s="382"/>
      <c r="O23" s="382"/>
      <c r="P23" s="382"/>
      <c r="Q23" s="382"/>
      <c r="R23" s="382"/>
      <c r="S23" s="382"/>
      <c r="T23" s="382"/>
      <c r="U23" s="382"/>
      <c r="V23" s="389" t="s">
        <v>92</v>
      </c>
      <c r="W23" s="390"/>
      <c r="X23" s="390"/>
      <c r="Y23" s="390"/>
      <c r="Z23" s="390"/>
      <c r="AA23" s="390"/>
      <c r="AB23" s="390"/>
      <c r="AC23" s="391"/>
    </row>
    <row r="24" spans="2:29" x14ac:dyDescent="0.2">
      <c r="B24" s="292" t="s">
        <v>27</v>
      </c>
      <c r="C24" s="293"/>
      <c r="D24" s="293"/>
      <c r="E24" s="293"/>
      <c r="F24" s="293"/>
      <c r="G24" s="293"/>
      <c r="H24" s="293"/>
      <c r="I24" s="293"/>
      <c r="J24" s="293"/>
      <c r="K24" s="293"/>
      <c r="L24" s="293"/>
      <c r="M24" s="344" t="s">
        <v>6</v>
      </c>
      <c r="N24" s="345"/>
      <c r="O24" s="345"/>
      <c r="P24" s="345"/>
      <c r="Q24" s="345"/>
      <c r="R24" s="345"/>
      <c r="S24" s="345"/>
      <c r="T24" s="345"/>
      <c r="U24" s="346"/>
      <c r="V24" s="347" t="s">
        <v>28</v>
      </c>
      <c r="W24" s="347"/>
      <c r="X24" s="347"/>
      <c r="Y24" s="347"/>
      <c r="Z24" s="347"/>
      <c r="AA24" s="347"/>
      <c r="AB24" s="347"/>
      <c r="AC24" s="348"/>
    </row>
    <row r="25" spans="2:29" ht="13.5" thickBot="1" x14ac:dyDescent="0.25">
      <c r="B25" s="287" t="s">
        <v>93</v>
      </c>
      <c r="C25" s="288"/>
      <c r="D25" s="288"/>
      <c r="E25" s="288"/>
      <c r="F25" s="288"/>
      <c r="G25" s="288"/>
      <c r="H25" s="288"/>
      <c r="I25" s="288"/>
      <c r="J25" s="288"/>
      <c r="K25" s="288"/>
      <c r="L25" s="288"/>
      <c r="M25" s="383" t="s">
        <v>96</v>
      </c>
      <c r="N25" s="384"/>
      <c r="O25" s="384"/>
      <c r="P25" s="384"/>
      <c r="Q25" s="384"/>
      <c r="R25" s="384"/>
      <c r="S25" s="384"/>
      <c r="T25" s="384"/>
      <c r="U25" s="385"/>
      <c r="V25" s="349" t="s">
        <v>95</v>
      </c>
      <c r="W25" s="349"/>
      <c r="X25" s="349"/>
      <c r="Y25" s="349"/>
      <c r="Z25" s="349"/>
      <c r="AA25" s="349"/>
      <c r="AB25" s="349"/>
      <c r="AC25" s="350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39" t="s">
        <v>7</v>
      </c>
      <c r="C32" s="340"/>
      <c r="D32" s="340"/>
      <c r="E32" s="340"/>
      <c r="F32" s="340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153" t="s">
        <v>42</v>
      </c>
      <c r="C33" s="154"/>
      <c r="D33" s="154"/>
      <c r="E33" s="155"/>
      <c r="F33" s="142" t="s">
        <v>14</v>
      </c>
      <c r="G33" s="143"/>
      <c r="H33" s="144"/>
      <c r="I33" s="142" t="s">
        <v>15</v>
      </c>
      <c r="J33" s="143"/>
      <c r="K33" s="144"/>
      <c r="L33" s="142" t="s">
        <v>16</v>
      </c>
      <c r="M33" s="143"/>
      <c r="N33" s="144"/>
      <c r="O33" s="142" t="s">
        <v>17</v>
      </c>
      <c r="P33" s="143"/>
      <c r="Q33" s="144"/>
      <c r="R33" s="142" t="s">
        <v>18</v>
      </c>
      <c r="S33" s="143"/>
      <c r="T33" s="144"/>
      <c r="U33" s="142" t="s">
        <v>19</v>
      </c>
      <c r="V33" s="143"/>
      <c r="W33" s="144"/>
      <c r="X33" s="145"/>
      <c r="Y33" s="145"/>
      <c r="Z33" s="145"/>
      <c r="AA33" s="15"/>
      <c r="AB33" s="15"/>
      <c r="AC33" s="17"/>
    </row>
    <row r="34" spans="2:29" ht="13.5" thickBot="1" x14ac:dyDescent="0.25">
      <c r="B34" s="156"/>
      <c r="C34" s="157"/>
      <c r="D34" s="157"/>
      <c r="E34" s="158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146" t="s">
        <v>33</v>
      </c>
      <c r="C35" s="147"/>
      <c r="D35" s="147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148" t="s">
        <v>34</v>
      </c>
      <c r="C36" s="149"/>
      <c r="D36" s="149"/>
      <c r="E36" s="62"/>
      <c r="F36" s="25">
        <v>4</v>
      </c>
      <c r="G36" s="26"/>
      <c r="H36" s="65">
        <f>F36+G36</f>
        <v>4</v>
      </c>
      <c r="I36" s="25">
        <v>4</v>
      </c>
      <c r="J36" s="26"/>
      <c r="K36" s="65">
        <f>I36+J36</f>
        <v>4</v>
      </c>
      <c r="L36" s="25">
        <v>4</v>
      </c>
      <c r="M36" s="26"/>
      <c r="N36" s="65">
        <f>L36+M36</f>
        <v>4</v>
      </c>
      <c r="O36" s="25">
        <v>4</v>
      </c>
      <c r="P36" s="26"/>
      <c r="Q36" s="65">
        <f>O36+P36</f>
        <v>4</v>
      </c>
      <c r="R36" s="25">
        <v>4</v>
      </c>
      <c r="S36" s="26"/>
      <c r="T36" s="65">
        <f>R36+S36</f>
        <v>4</v>
      </c>
      <c r="U36" s="25">
        <v>4</v>
      </c>
      <c r="V36" s="26"/>
      <c r="W36" s="65">
        <f>U36+V36</f>
        <v>4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159" t="s">
        <v>35</v>
      </c>
      <c r="C37" s="160"/>
      <c r="D37" s="160"/>
      <c r="E37" s="63"/>
      <c r="F37" s="27">
        <v>131</v>
      </c>
      <c r="G37" s="28"/>
      <c r="H37" s="66">
        <f>F37+G37</f>
        <v>131</v>
      </c>
      <c r="I37" s="27">
        <v>131</v>
      </c>
      <c r="J37" s="28"/>
      <c r="K37" s="66">
        <f>I37+J37</f>
        <v>131</v>
      </c>
      <c r="L37" s="27">
        <v>131</v>
      </c>
      <c r="M37" s="28"/>
      <c r="N37" s="66">
        <f>L37+M37</f>
        <v>131</v>
      </c>
      <c r="O37" s="27">
        <v>131</v>
      </c>
      <c r="P37" s="28"/>
      <c r="Q37" s="66">
        <f>O37+P37</f>
        <v>131</v>
      </c>
      <c r="R37" s="27">
        <v>131</v>
      </c>
      <c r="S37" s="28"/>
      <c r="T37" s="66">
        <f>R37+S37</f>
        <v>131</v>
      </c>
      <c r="U37" s="27">
        <v>131</v>
      </c>
      <c r="V37" s="28"/>
      <c r="W37" s="66">
        <f>U37+V37</f>
        <v>131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150">
        <f>H35+H36+H37</f>
        <v>136</v>
      </c>
      <c r="G38" s="151"/>
      <c r="H38" s="152"/>
      <c r="I38" s="150">
        <f>K35+K36+K37</f>
        <v>136</v>
      </c>
      <c r="J38" s="151"/>
      <c r="K38" s="152"/>
      <c r="L38" s="139">
        <f>N35+N36+N37</f>
        <v>136</v>
      </c>
      <c r="M38" s="140"/>
      <c r="N38" s="141"/>
      <c r="O38" s="139">
        <f>Q35+Q36+Q37</f>
        <v>136</v>
      </c>
      <c r="P38" s="140"/>
      <c r="Q38" s="141"/>
      <c r="R38" s="139">
        <f>T35+T36+T37</f>
        <v>136</v>
      </c>
      <c r="S38" s="140"/>
      <c r="T38" s="141"/>
      <c r="U38" s="139">
        <f>W35+W36+W37</f>
        <v>136</v>
      </c>
      <c r="V38" s="140"/>
      <c r="W38" s="141"/>
      <c r="X38" s="341"/>
      <c r="Y38" s="341"/>
      <c r="Z38" s="341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145"/>
      <c r="G40" s="145"/>
      <c r="H40" s="145"/>
      <c r="I40" s="145"/>
      <c r="J40" s="145"/>
      <c r="K40" s="145"/>
      <c r="L40" s="145"/>
      <c r="M40" s="145"/>
      <c r="N40" s="145"/>
      <c r="O40" s="86"/>
      <c r="P40" s="86"/>
      <c r="Q40" s="86"/>
      <c r="R40" s="86"/>
      <c r="S40" s="86"/>
      <c r="T40" s="86"/>
      <c r="U40" s="145"/>
      <c r="V40" s="145"/>
      <c r="W40" s="145"/>
      <c r="X40" s="145"/>
      <c r="Y40" s="145"/>
      <c r="Z40" s="145"/>
      <c r="AA40" s="30"/>
      <c r="AB40" s="30"/>
      <c r="AC40" s="80"/>
    </row>
    <row r="41" spans="2:29" ht="13.5" customHeight="1" thickBot="1" x14ac:dyDescent="0.25">
      <c r="B41" s="153" t="s">
        <v>42</v>
      </c>
      <c r="C41" s="154"/>
      <c r="D41" s="154"/>
      <c r="E41" s="155"/>
      <c r="F41" s="142" t="s">
        <v>21</v>
      </c>
      <c r="G41" s="143"/>
      <c r="H41" s="144"/>
      <c r="I41" s="142" t="s">
        <v>22</v>
      </c>
      <c r="J41" s="143"/>
      <c r="K41" s="144"/>
      <c r="L41" s="142" t="s">
        <v>38</v>
      </c>
      <c r="M41" s="143"/>
      <c r="N41" s="144"/>
      <c r="O41" s="142" t="s">
        <v>24</v>
      </c>
      <c r="P41" s="143"/>
      <c r="Q41" s="144"/>
      <c r="R41" s="142" t="s">
        <v>39</v>
      </c>
      <c r="S41" s="143"/>
      <c r="T41" s="144"/>
      <c r="U41" s="142" t="s">
        <v>40</v>
      </c>
      <c r="V41" s="143"/>
      <c r="W41" s="144"/>
      <c r="X41" s="145"/>
      <c r="Y41" s="145"/>
      <c r="Z41" s="145"/>
      <c r="AA41" s="15"/>
      <c r="AB41" s="15"/>
      <c r="AC41" s="17"/>
    </row>
    <row r="42" spans="2:29" ht="13.5" thickBot="1" x14ac:dyDescent="0.25">
      <c r="B42" s="156"/>
      <c r="C42" s="157"/>
      <c r="D42" s="157"/>
      <c r="E42" s="158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146" t="s">
        <v>33</v>
      </c>
      <c r="C43" s="147"/>
      <c r="D43" s="147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>
        <v>1</v>
      </c>
      <c r="S43" s="24"/>
      <c r="T43" s="64">
        <f>S43+R43</f>
        <v>1</v>
      </c>
      <c r="U43" s="23">
        <v>1</v>
      </c>
      <c r="V43" s="24"/>
      <c r="W43" s="64">
        <f>V43+U43</f>
        <v>1</v>
      </c>
      <c r="X43" s="59"/>
      <c r="Y43" s="59"/>
      <c r="Z43" s="67"/>
      <c r="AA43" s="15"/>
      <c r="AB43" s="15"/>
      <c r="AC43" s="17"/>
    </row>
    <row r="44" spans="2:29" x14ac:dyDescent="0.2">
      <c r="B44" s="148" t="s">
        <v>34</v>
      </c>
      <c r="C44" s="149"/>
      <c r="D44" s="149"/>
      <c r="E44" s="62"/>
      <c r="F44" s="25">
        <v>4</v>
      </c>
      <c r="G44" s="26"/>
      <c r="H44" s="65">
        <f>F44+G44</f>
        <v>4</v>
      </c>
      <c r="I44" s="25">
        <v>4</v>
      </c>
      <c r="J44" s="26"/>
      <c r="K44" s="65">
        <f>I44+J44</f>
        <v>4</v>
      </c>
      <c r="L44" s="25">
        <v>4</v>
      </c>
      <c r="M44" s="26"/>
      <c r="N44" s="65">
        <f>L44+M44</f>
        <v>4</v>
      </c>
      <c r="O44" s="25">
        <v>4</v>
      </c>
      <c r="P44" s="26"/>
      <c r="Q44" s="64">
        <f>P44+O44</f>
        <v>4</v>
      </c>
      <c r="R44" s="25">
        <v>4</v>
      </c>
      <c r="S44" s="26"/>
      <c r="T44" s="64">
        <f>S44+R44</f>
        <v>4</v>
      </c>
      <c r="U44" s="25">
        <v>4</v>
      </c>
      <c r="V44" s="26"/>
      <c r="W44" s="64">
        <f>V44+U44</f>
        <v>4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159" t="s">
        <v>35</v>
      </c>
      <c r="C45" s="160"/>
      <c r="D45" s="160"/>
      <c r="E45" s="63"/>
      <c r="F45" s="27">
        <v>131</v>
      </c>
      <c r="G45" s="28"/>
      <c r="H45" s="66">
        <f>F45+G45</f>
        <v>131</v>
      </c>
      <c r="I45" s="27">
        <v>131</v>
      </c>
      <c r="J45" s="28"/>
      <c r="K45" s="66">
        <f>I45+J45</f>
        <v>131</v>
      </c>
      <c r="L45" s="27">
        <v>131</v>
      </c>
      <c r="M45" s="28"/>
      <c r="N45" s="66">
        <f>L45+M45</f>
        <v>131</v>
      </c>
      <c r="O45" s="27">
        <v>131</v>
      </c>
      <c r="P45" s="28"/>
      <c r="Q45" s="64">
        <f>P45+O45</f>
        <v>131</v>
      </c>
      <c r="R45" s="27">
        <v>131</v>
      </c>
      <c r="S45" s="28"/>
      <c r="T45" s="64">
        <f>S45+R45</f>
        <v>131</v>
      </c>
      <c r="U45" s="27">
        <v>131</v>
      </c>
      <c r="V45" s="28"/>
      <c r="W45" s="64">
        <f>V45+U45</f>
        <v>131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150">
        <f>H43+H44+H45</f>
        <v>136</v>
      </c>
      <c r="G46" s="151"/>
      <c r="H46" s="152"/>
      <c r="I46" s="150">
        <f>K43+K44+K45</f>
        <v>136</v>
      </c>
      <c r="J46" s="151"/>
      <c r="K46" s="152"/>
      <c r="L46" s="139">
        <f>N43+N44+N45</f>
        <v>136</v>
      </c>
      <c r="M46" s="140"/>
      <c r="N46" s="141"/>
      <c r="O46" s="139">
        <f>Q43+Q44+Q45</f>
        <v>136</v>
      </c>
      <c r="P46" s="140"/>
      <c r="Q46" s="141"/>
      <c r="R46" s="139">
        <f>T43+T44+T45</f>
        <v>136</v>
      </c>
      <c r="S46" s="140"/>
      <c r="T46" s="141"/>
      <c r="U46" s="139">
        <f>W43+W44+W45</f>
        <v>136</v>
      </c>
      <c r="V46" s="140"/>
      <c r="W46" s="141"/>
      <c r="X46" s="341"/>
      <c r="Y46" s="341"/>
      <c r="Z46" s="341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57" t="s">
        <v>29</v>
      </c>
      <c r="C48" s="258"/>
      <c r="D48" s="266" t="s">
        <v>8</v>
      </c>
      <c r="E48" s="267"/>
      <c r="F48" s="267"/>
      <c r="G48" s="268"/>
      <c r="H48" s="261" t="s">
        <v>9</v>
      </c>
      <c r="I48" s="262"/>
      <c r="J48" s="266" t="s">
        <v>11</v>
      </c>
      <c r="K48" s="267"/>
      <c r="L48" s="267"/>
      <c r="M48" s="267"/>
      <c r="N48" s="267"/>
      <c r="O48" s="267"/>
      <c r="P48" s="267"/>
      <c r="Q48" s="268"/>
      <c r="R48" s="386" t="s">
        <v>12</v>
      </c>
      <c r="S48" s="387"/>
      <c r="T48" s="257" t="s">
        <v>13</v>
      </c>
      <c r="U48" s="267"/>
      <c r="V48" s="267"/>
      <c r="W48" s="267"/>
      <c r="X48" s="258"/>
      <c r="Y48" s="257" t="s">
        <v>6</v>
      </c>
      <c r="Z48" s="267"/>
      <c r="AA48" s="267"/>
      <c r="AB48" s="267"/>
      <c r="AC48" s="258"/>
    </row>
    <row r="49" spans="2:29" ht="13.5" thickBot="1" x14ac:dyDescent="0.25">
      <c r="B49" s="259"/>
      <c r="C49" s="260"/>
      <c r="D49" s="269"/>
      <c r="E49" s="270"/>
      <c r="F49" s="270"/>
      <c r="G49" s="271"/>
      <c r="H49" s="100" t="s">
        <v>32</v>
      </c>
      <c r="I49" s="101" t="s">
        <v>10</v>
      </c>
      <c r="J49" s="269"/>
      <c r="K49" s="270"/>
      <c r="L49" s="270"/>
      <c r="M49" s="270"/>
      <c r="N49" s="270"/>
      <c r="O49" s="270"/>
      <c r="P49" s="270"/>
      <c r="Q49" s="271"/>
      <c r="R49" s="101" t="s">
        <v>1</v>
      </c>
      <c r="S49" s="101" t="s">
        <v>0</v>
      </c>
      <c r="T49" s="259"/>
      <c r="U49" s="270"/>
      <c r="V49" s="270"/>
      <c r="W49" s="270"/>
      <c r="X49" s="260"/>
      <c r="Y49" s="259"/>
      <c r="Z49" s="270"/>
      <c r="AA49" s="270"/>
      <c r="AB49" s="270"/>
      <c r="AC49" s="260"/>
    </row>
    <row r="50" spans="2:29" x14ac:dyDescent="0.2">
      <c r="B50" s="276" t="s">
        <v>43</v>
      </c>
      <c r="C50" s="277"/>
      <c r="D50" s="263" t="s">
        <v>97</v>
      </c>
      <c r="E50" s="264"/>
      <c r="F50" s="264"/>
      <c r="G50" s="265"/>
      <c r="H50" s="87" t="s">
        <v>98</v>
      </c>
      <c r="I50" s="33"/>
      <c r="J50" s="393" t="s">
        <v>99</v>
      </c>
      <c r="K50" s="394"/>
      <c r="L50" s="394"/>
      <c r="M50" s="394"/>
      <c r="N50" s="394"/>
      <c r="O50" s="394"/>
      <c r="P50" s="394"/>
      <c r="Q50" s="395"/>
      <c r="R50" s="32"/>
      <c r="S50" s="34"/>
      <c r="T50" s="329" t="s">
        <v>100</v>
      </c>
      <c r="U50" s="330"/>
      <c r="V50" s="330"/>
      <c r="W50" s="330"/>
      <c r="X50" s="331"/>
      <c r="Y50" s="333" t="s">
        <v>94</v>
      </c>
      <c r="Z50" s="333"/>
      <c r="AA50" s="333"/>
      <c r="AB50" s="333"/>
      <c r="AC50" s="334"/>
    </row>
    <row r="51" spans="2:29" x14ac:dyDescent="0.2">
      <c r="B51" s="274" t="s">
        <v>30</v>
      </c>
      <c r="C51" s="275"/>
      <c r="D51" s="281" t="s">
        <v>97</v>
      </c>
      <c r="E51" s="282"/>
      <c r="F51" s="282"/>
      <c r="G51" s="283"/>
      <c r="H51" s="88" t="s">
        <v>98</v>
      </c>
      <c r="I51" s="35"/>
      <c r="J51" s="295" t="s">
        <v>99</v>
      </c>
      <c r="K51" s="296"/>
      <c r="L51" s="296"/>
      <c r="M51" s="296"/>
      <c r="N51" s="296"/>
      <c r="O51" s="296"/>
      <c r="P51" s="296"/>
      <c r="Q51" s="297"/>
      <c r="R51" s="82"/>
      <c r="S51" s="74"/>
      <c r="T51" s="323" t="s">
        <v>100</v>
      </c>
      <c r="U51" s="285"/>
      <c r="V51" s="285"/>
      <c r="W51" s="285"/>
      <c r="X51" s="286"/>
      <c r="Y51" s="324" t="s">
        <v>94</v>
      </c>
      <c r="Z51" s="324"/>
      <c r="AA51" s="324"/>
      <c r="AB51" s="324"/>
      <c r="AC51" s="325"/>
    </row>
    <row r="52" spans="2:29" x14ac:dyDescent="0.2">
      <c r="B52" s="319" t="s">
        <v>31</v>
      </c>
      <c r="C52" s="280"/>
      <c r="D52" s="320" t="s">
        <v>101</v>
      </c>
      <c r="E52" s="321"/>
      <c r="F52" s="321"/>
      <c r="G52" s="322"/>
      <c r="H52" s="89" t="s">
        <v>98</v>
      </c>
      <c r="I52" s="37"/>
      <c r="J52" s="372" t="s">
        <v>143</v>
      </c>
      <c r="K52" s="373"/>
      <c r="L52" s="373"/>
      <c r="M52" s="373"/>
      <c r="N52" s="373"/>
      <c r="O52" s="373"/>
      <c r="P52" s="373"/>
      <c r="Q52" s="374"/>
      <c r="R52" s="36"/>
      <c r="S52" s="38"/>
      <c r="T52" s="365" t="s">
        <v>148</v>
      </c>
      <c r="U52" s="366"/>
      <c r="V52" s="366"/>
      <c r="W52" s="366"/>
      <c r="X52" s="367"/>
      <c r="Y52" s="392" t="s">
        <v>146</v>
      </c>
      <c r="Z52" s="333"/>
      <c r="AA52" s="333"/>
      <c r="AB52" s="333"/>
      <c r="AC52" s="334"/>
    </row>
    <row r="53" spans="2:29" x14ac:dyDescent="0.2">
      <c r="B53" s="274" t="s">
        <v>31</v>
      </c>
      <c r="C53" s="275"/>
      <c r="D53" s="281" t="s">
        <v>101</v>
      </c>
      <c r="E53" s="282"/>
      <c r="F53" s="282"/>
      <c r="G53" s="283"/>
      <c r="H53" s="88"/>
      <c r="I53" s="35" t="s">
        <v>98</v>
      </c>
      <c r="J53" s="298" t="s">
        <v>102</v>
      </c>
      <c r="K53" s="299"/>
      <c r="L53" s="299"/>
      <c r="M53" s="299"/>
      <c r="N53" s="299"/>
      <c r="O53" s="299"/>
      <c r="P53" s="299"/>
      <c r="Q53" s="300"/>
      <c r="R53" s="82"/>
      <c r="S53" s="74"/>
      <c r="T53" s="323" t="s">
        <v>149</v>
      </c>
      <c r="U53" s="285"/>
      <c r="V53" s="285"/>
      <c r="W53" s="285"/>
      <c r="X53" s="286"/>
      <c r="Y53" s="364" t="s">
        <v>147</v>
      </c>
      <c r="Z53" s="324"/>
      <c r="AA53" s="324"/>
      <c r="AB53" s="324"/>
      <c r="AC53" s="325"/>
    </row>
    <row r="54" spans="2:29" x14ac:dyDescent="0.2">
      <c r="B54" s="279" t="s">
        <v>31</v>
      </c>
      <c r="C54" s="280"/>
      <c r="D54" s="281" t="s">
        <v>101</v>
      </c>
      <c r="E54" s="282"/>
      <c r="F54" s="282"/>
      <c r="G54" s="283"/>
      <c r="H54" s="89" t="s">
        <v>98</v>
      </c>
      <c r="I54" s="37"/>
      <c r="J54" s="378" t="s">
        <v>144</v>
      </c>
      <c r="K54" s="379"/>
      <c r="L54" s="379"/>
      <c r="M54" s="379"/>
      <c r="N54" s="379"/>
      <c r="O54" s="379"/>
      <c r="P54" s="379"/>
      <c r="Q54" s="380"/>
      <c r="R54" s="39"/>
      <c r="S54" s="40"/>
      <c r="T54" s="369" t="s">
        <v>150</v>
      </c>
      <c r="U54" s="370"/>
      <c r="V54" s="370"/>
      <c r="W54" s="370"/>
      <c r="X54" s="371"/>
      <c r="Y54" s="375" t="s">
        <v>145</v>
      </c>
      <c r="Z54" s="376"/>
      <c r="AA54" s="376"/>
      <c r="AB54" s="376"/>
      <c r="AC54" s="377"/>
    </row>
    <row r="55" spans="2:29" x14ac:dyDescent="0.2">
      <c r="B55" s="274" t="s">
        <v>31</v>
      </c>
      <c r="C55" s="275"/>
      <c r="D55" s="284" t="s">
        <v>101</v>
      </c>
      <c r="E55" s="285"/>
      <c r="F55" s="285"/>
      <c r="G55" s="286"/>
      <c r="H55" s="88" t="s">
        <v>98</v>
      </c>
      <c r="I55" s="35"/>
      <c r="J55" s="298" t="s">
        <v>160</v>
      </c>
      <c r="K55" s="299"/>
      <c r="L55" s="299"/>
      <c r="M55" s="299"/>
      <c r="N55" s="299"/>
      <c r="O55" s="299"/>
      <c r="P55" s="299"/>
      <c r="Q55" s="300"/>
      <c r="R55" s="41"/>
      <c r="S55" s="42"/>
      <c r="T55" s="369" t="s">
        <v>161</v>
      </c>
      <c r="U55" s="370"/>
      <c r="V55" s="370"/>
      <c r="W55" s="370"/>
      <c r="X55" s="371"/>
      <c r="Y55" s="326" t="s">
        <v>162</v>
      </c>
      <c r="Z55" s="327"/>
      <c r="AA55" s="327"/>
      <c r="AB55" s="327"/>
      <c r="AC55" s="328"/>
    </row>
    <row r="56" spans="2:29" ht="13.5" thickBot="1" x14ac:dyDescent="0.25">
      <c r="B56" s="272"/>
      <c r="C56" s="273"/>
      <c r="D56" s="254"/>
      <c r="E56" s="255"/>
      <c r="F56" s="255"/>
      <c r="G56" s="256"/>
      <c r="H56" s="77"/>
      <c r="I56" s="71"/>
      <c r="J56" s="301"/>
      <c r="K56" s="302"/>
      <c r="L56" s="302"/>
      <c r="M56" s="302"/>
      <c r="N56" s="302"/>
      <c r="O56" s="302"/>
      <c r="P56" s="302"/>
      <c r="Q56" s="303"/>
      <c r="R56" s="72"/>
      <c r="S56" s="73"/>
      <c r="T56" s="368"/>
      <c r="U56" s="255"/>
      <c r="V56" s="255"/>
      <c r="W56" s="255"/>
      <c r="X56" s="256"/>
      <c r="Y56" s="317"/>
      <c r="Z56" s="317"/>
      <c r="AA56" s="317"/>
      <c r="AB56" s="317"/>
      <c r="AC56" s="318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48" t="s">
        <v>51</v>
      </c>
      <c r="C64" s="249"/>
      <c r="D64" s="249"/>
      <c r="E64" s="250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38" t="s">
        <v>0</v>
      </c>
      <c r="C65" s="239"/>
      <c r="D65" s="239" t="s">
        <v>57</v>
      </c>
      <c r="E65" s="240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20" t="s">
        <v>14</v>
      </c>
      <c r="C66" s="221"/>
      <c r="D66" s="137">
        <v>3</v>
      </c>
      <c r="E66" s="247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20" t="s">
        <v>15</v>
      </c>
      <c r="C67" s="221"/>
      <c r="D67" s="137"/>
      <c r="E67" s="247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20" t="s">
        <v>16</v>
      </c>
      <c r="C68" s="221"/>
      <c r="D68" s="137"/>
      <c r="E68" s="247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20" t="s">
        <v>17</v>
      </c>
      <c r="C69" s="221"/>
      <c r="D69" s="137"/>
      <c r="E69" s="247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20" t="s">
        <v>18</v>
      </c>
      <c r="C70" s="221"/>
      <c r="D70" s="137"/>
      <c r="E70" s="247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22" t="s">
        <v>19</v>
      </c>
      <c r="C71" s="223"/>
      <c r="D71" s="137"/>
      <c r="E71" s="247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22" t="s">
        <v>21</v>
      </c>
      <c r="C72" s="223"/>
      <c r="D72" s="137"/>
      <c r="E72" s="247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22" t="s">
        <v>22</v>
      </c>
      <c r="C73" s="223"/>
      <c r="D73" s="137"/>
      <c r="E73" s="247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22" t="s">
        <v>38</v>
      </c>
      <c r="C74" s="223"/>
      <c r="D74" s="137"/>
      <c r="E74" s="247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20" t="s">
        <v>24</v>
      </c>
      <c r="C75" s="221"/>
      <c r="D75" s="137"/>
      <c r="E75" s="247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22" t="s">
        <v>39</v>
      </c>
      <c r="C76" s="223"/>
      <c r="D76" s="137"/>
      <c r="E76" s="247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15" t="s">
        <v>40</v>
      </c>
      <c r="C77" s="216"/>
      <c r="D77" s="217"/>
      <c r="E77" s="294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48" t="s">
        <v>52</v>
      </c>
      <c r="C80" s="249"/>
      <c r="D80" s="249"/>
      <c r="E80" s="250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38" t="s">
        <v>0</v>
      </c>
      <c r="C81" s="239"/>
      <c r="D81" s="239" t="s">
        <v>44</v>
      </c>
      <c r="E81" s="240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20" t="s">
        <v>14</v>
      </c>
      <c r="C82" s="221"/>
      <c r="D82" s="137">
        <v>2799</v>
      </c>
      <c r="E82" s="247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20" t="s">
        <v>15</v>
      </c>
      <c r="C83" s="221"/>
      <c r="D83" s="137"/>
      <c r="E83" s="247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20" t="s">
        <v>16</v>
      </c>
      <c r="C84" s="221"/>
      <c r="D84" s="137"/>
      <c r="E84" s="247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20" t="s">
        <v>17</v>
      </c>
      <c r="C85" s="221"/>
      <c r="D85" s="137"/>
      <c r="E85" s="247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20" t="s">
        <v>18</v>
      </c>
      <c r="C86" s="221"/>
      <c r="D86" s="137"/>
      <c r="E86" s="247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22" t="s">
        <v>19</v>
      </c>
      <c r="C87" s="223"/>
      <c r="D87" s="137"/>
      <c r="E87" s="247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22" t="s">
        <v>21</v>
      </c>
      <c r="C88" s="223"/>
      <c r="D88" s="137"/>
      <c r="E88" s="247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22" t="s">
        <v>22</v>
      </c>
      <c r="C89" s="223"/>
      <c r="D89" s="137"/>
      <c r="E89" s="247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22" t="s">
        <v>38</v>
      </c>
      <c r="C90" s="223"/>
      <c r="D90" s="137"/>
      <c r="E90" s="247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20" t="s">
        <v>24</v>
      </c>
      <c r="C91" s="221"/>
      <c r="D91" s="137"/>
      <c r="E91" s="247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22" t="s">
        <v>39</v>
      </c>
      <c r="C92" s="223"/>
      <c r="D92" s="137"/>
      <c r="E92" s="247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215" t="s">
        <v>40</v>
      </c>
      <c r="C93" s="216"/>
      <c r="D93" s="217"/>
      <c r="E93" s="294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09" t="s">
        <v>41</v>
      </c>
      <c r="C94" s="310"/>
      <c r="D94" s="311">
        <f>SUM(D82:D93)</f>
        <v>2799</v>
      </c>
      <c r="E94" s="312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06" t="s">
        <v>67</v>
      </c>
      <c r="C96" s="307"/>
      <c r="D96" s="308"/>
      <c r="E96" s="315">
        <f>D94/1</f>
        <v>2799</v>
      </c>
      <c r="F96" s="316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06" t="s">
        <v>66</v>
      </c>
      <c r="C97" s="307"/>
      <c r="D97" s="308"/>
      <c r="E97" s="313">
        <f>E96/30</f>
        <v>93.3</v>
      </c>
      <c r="F97" s="314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41" t="s">
        <v>53</v>
      </c>
      <c r="C99" s="242"/>
      <c r="D99" s="242"/>
      <c r="E99" s="243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44"/>
      <c r="C100" s="245"/>
      <c r="D100" s="245"/>
      <c r="E100" s="246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38" t="s">
        <v>0</v>
      </c>
      <c r="C101" s="239"/>
      <c r="D101" s="239" t="s">
        <v>44</v>
      </c>
      <c r="E101" s="240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20" t="s">
        <v>14</v>
      </c>
      <c r="C102" s="221"/>
      <c r="D102" s="136">
        <v>0.99970000000000003</v>
      </c>
      <c r="E102" s="305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20" t="s">
        <v>15</v>
      </c>
      <c r="C103" s="221"/>
      <c r="D103" s="136"/>
      <c r="E103" s="305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20" t="s">
        <v>16</v>
      </c>
      <c r="C104" s="221"/>
      <c r="D104" s="136"/>
      <c r="E104" s="305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20" t="s">
        <v>17</v>
      </c>
      <c r="C105" s="221"/>
      <c r="D105" s="136"/>
      <c r="E105" s="305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20" t="s">
        <v>18</v>
      </c>
      <c r="C106" s="221"/>
      <c r="D106" s="136"/>
      <c r="E106" s="305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22" t="s">
        <v>19</v>
      </c>
      <c r="C107" s="223"/>
      <c r="D107" s="136"/>
      <c r="E107" s="305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22" t="s">
        <v>21</v>
      </c>
      <c r="C108" s="223"/>
      <c r="D108" s="136"/>
      <c r="E108" s="305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22" t="s">
        <v>22</v>
      </c>
      <c r="C109" s="223"/>
      <c r="D109" s="304"/>
      <c r="E109" s="305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22" t="s">
        <v>38</v>
      </c>
      <c r="C110" s="223"/>
      <c r="D110" s="304"/>
      <c r="E110" s="305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20" t="s">
        <v>24</v>
      </c>
      <c r="C111" s="221"/>
      <c r="D111" s="304"/>
      <c r="E111" s="305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22" t="s">
        <v>39</v>
      </c>
      <c r="C112" s="223"/>
      <c r="D112" s="304"/>
      <c r="E112" s="305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15" t="s">
        <v>40</v>
      </c>
      <c r="C113" s="216"/>
      <c r="D113" s="304"/>
      <c r="E113" s="305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48" t="s">
        <v>54</v>
      </c>
      <c r="C118" s="249"/>
      <c r="D118" s="249"/>
      <c r="E118" s="250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38" t="s">
        <v>0</v>
      </c>
      <c r="C119" s="239"/>
      <c r="D119" s="239" t="s">
        <v>44</v>
      </c>
      <c r="E119" s="240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20" t="s">
        <v>14</v>
      </c>
      <c r="C120" s="221"/>
      <c r="D120" s="137">
        <v>2</v>
      </c>
      <c r="E120" s="247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20" t="s">
        <v>15</v>
      </c>
      <c r="C121" s="221"/>
      <c r="D121" s="137"/>
      <c r="E121" s="247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20" t="s">
        <v>16</v>
      </c>
      <c r="C122" s="221"/>
      <c r="D122" s="137"/>
      <c r="E122" s="247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20" t="s">
        <v>17</v>
      </c>
      <c r="C123" s="221"/>
      <c r="D123" s="137"/>
      <c r="E123" s="247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20" t="s">
        <v>18</v>
      </c>
      <c r="C124" s="221"/>
      <c r="D124" s="137"/>
      <c r="E124" s="247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22" t="s">
        <v>19</v>
      </c>
      <c r="C125" s="223"/>
      <c r="D125" s="137"/>
      <c r="E125" s="247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22" t="s">
        <v>21</v>
      </c>
      <c r="C126" s="223"/>
      <c r="D126" s="137"/>
      <c r="E126" s="247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22" t="s">
        <v>22</v>
      </c>
      <c r="C127" s="223"/>
      <c r="D127" s="137"/>
      <c r="E127" s="247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22" t="s">
        <v>38</v>
      </c>
      <c r="C128" s="223"/>
      <c r="D128" s="137"/>
      <c r="E128" s="247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20" t="s">
        <v>24</v>
      </c>
      <c r="C129" s="221"/>
      <c r="D129" s="137"/>
      <c r="E129" s="247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22" t="s">
        <v>39</v>
      </c>
      <c r="C130" s="223"/>
      <c r="D130" s="137"/>
      <c r="E130" s="247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215" t="s">
        <v>40</v>
      </c>
      <c r="C131" s="216"/>
      <c r="D131" s="217"/>
      <c r="E131" s="294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215" t="s">
        <v>41</v>
      </c>
      <c r="C132" s="216"/>
      <c r="D132" s="217">
        <f>SUM(D120:E131)</f>
        <v>2</v>
      </c>
      <c r="E132" s="294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48" t="s">
        <v>68</v>
      </c>
      <c r="C135" s="249"/>
      <c r="D135" s="249"/>
      <c r="E135" s="249"/>
      <c r="F135" s="249"/>
      <c r="G135" s="250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38" t="s">
        <v>0</v>
      </c>
      <c r="C136" s="239"/>
      <c r="D136" s="239" t="s">
        <v>44</v>
      </c>
      <c r="E136" s="239"/>
      <c r="F136" s="239" t="s">
        <v>58</v>
      </c>
      <c r="G136" s="240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20" t="s">
        <v>14</v>
      </c>
      <c r="C137" s="221"/>
      <c r="D137" s="137">
        <v>247</v>
      </c>
      <c r="E137" s="137"/>
      <c r="F137" s="218">
        <f>(D137*100%)/D82</f>
        <v>8.824580207216863E-2</v>
      </c>
      <c r="G137" s="219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20" t="s">
        <v>15</v>
      </c>
      <c r="C138" s="221"/>
      <c r="D138" s="137"/>
      <c r="E138" s="137"/>
      <c r="F138" s="218"/>
      <c r="G138" s="219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20" t="s">
        <v>16</v>
      </c>
      <c r="C139" s="221"/>
      <c r="D139" s="137"/>
      <c r="E139" s="137"/>
      <c r="F139" s="218"/>
      <c r="G139" s="219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20" t="s">
        <v>17</v>
      </c>
      <c r="C140" s="221"/>
      <c r="D140" s="137"/>
      <c r="E140" s="137"/>
      <c r="F140" s="218"/>
      <c r="G140" s="219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20" t="s">
        <v>18</v>
      </c>
      <c r="C141" s="221"/>
      <c r="D141" s="137"/>
      <c r="E141" s="137"/>
      <c r="F141" s="218"/>
      <c r="G141" s="219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22" t="s">
        <v>19</v>
      </c>
      <c r="C142" s="223"/>
      <c r="D142" s="137"/>
      <c r="E142" s="137"/>
      <c r="F142" s="218"/>
      <c r="G142" s="219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22" t="s">
        <v>21</v>
      </c>
      <c r="C143" s="223"/>
      <c r="D143" s="137"/>
      <c r="E143" s="137"/>
      <c r="F143" s="218"/>
      <c r="G143" s="219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22" t="s">
        <v>22</v>
      </c>
      <c r="C144" s="223"/>
      <c r="D144" s="137"/>
      <c r="E144" s="137"/>
      <c r="F144" s="218"/>
      <c r="G144" s="219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222" t="s">
        <v>38</v>
      </c>
      <c r="C145" s="223"/>
      <c r="D145" s="137"/>
      <c r="E145" s="137"/>
      <c r="F145" s="236"/>
      <c r="G145" s="237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220" t="s">
        <v>24</v>
      </c>
      <c r="C146" s="221"/>
      <c r="D146" s="137"/>
      <c r="E146" s="137"/>
      <c r="F146" s="236"/>
      <c r="G146" s="237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222" t="s">
        <v>39</v>
      </c>
      <c r="C147" s="223"/>
      <c r="D147" s="137"/>
      <c r="E147" s="137"/>
      <c r="F147" s="236"/>
      <c r="G147" s="237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215" t="s">
        <v>40</v>
      </c>
      <c r="C148" s="216"/>
      <c r="D148" s="217"/>
      <c r="E148" s="217"/>
      <c r="F148" s="236"/>
      <c r="G148" s="237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215" t="s">
        <v>41</v>
      </c>
      <c r="C149" s="216"/>
      <c r="D149" s="217">
        <f>SUM(D137:E148)</f>
        <v>247</v>
      </c>
      <c r="E149" s="217"/>
      <c r="F149" s="218">
        <f>SUM(F137:G148)</f>
        <v>8.824580207216863E-2</v>
      </c>
      <c r="G149" s="219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241" t="s">
        <v>59</v>
      </c>
      <c r="C152" s="242"/>
      <c r="D152" s="242"/>
      <c r="E152" s="242"/>
      <c r="F152" s="242"/>
      <c r="G152" s="243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244"/>
      <c r="C153" s="245"/>
      <c r="D153" s="245"/>
      <c r="E153" s="245"/>
      <c r="F153" s="245"/>
      <c r="G153" s="246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38" t="s">
        <v>0</v>
      </c>
      <c r="C154" s="239"/>
      <c r="D154" s="239" t="s">
        <v>44</v>
      </c>
      <c r="E154" s="239"/>
      <c r="F154" s="239" t="s">
        <v>58</v>
      </c>
      <c r="G154" s="240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220" t="s">
        <v>14</v>
      </c>
      <c r="C155" s="221"/>
      <c r="D155" s="137">
        <v>112</v>
      </c>
      <c r="E155" s="137"/>
      <c r="F155" s="218">
        <f>(D155*100%)/D82</f>
        <v>4.0014290818149341E-2</v>
      </c>
      <c r="G155" s="219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220" t="s">
        <v>15</v>
      </c>
      <c r="C156" s="221"/>
      <c r="D156" s="137"/>
      <c r="E156" s="137"/>
      <c r="F156" s="218"/>
      <c r="G156" s="219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220" t="s">
        <v>16</v>
      </c>
      <c r="C157" s="221"/>
      <c r="D157" s="137"/>
      <c r="E157" s="137"/>
      <c r="F157" s="218"/>
      <c r="G157" s="219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220" t="s">
        <v>17</v>
      </c>
      <c r="C158" s="221"/>
      <c r="D158" s="137"/>
      <c r="E158" s="137"/>
      <c r="F158" s="218"/>
      <c r="G158" s="219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220" t="s">
        <v>18</v>
      </c>
      <c r="C159" s="221"/>
      <c r="D159" s="137"/>
      <c r="E159" s="137"/>
      <c r="F159" s="218"/>
      <c r="G159" s="219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222" t="s">
        <v>19</v>
      </c>
      <c r="C160" s="223"/>
      <c r="D160" s="137"/>
      <c r="E160" s="137"/>
      <c r="F160" s="218"/>
      <c r="G160" s="219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2" x14ac:dyDescent="0.2">
      <c r="B161" s="222" t="s">
        <v>21</v>
      </c>
      <c r="C161" s="223"/>
      <c r="D161" s="137"/>
      <c r="E161" s="137"/>
      <c r="F161" s="218"/>
      <c r="G161" s="219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2" x14ac:dyDescent="0.2">
      <c r="B162" s="222" t="s">
        <v>22</v>
      </c>
      <c r="C162" s="223"/>
      <c r="D162" s="137"/>
      <c r="E162" s="137"/>
      <c r="F162" s="218"/>
      <c r="G162" s="219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2" x14ac:dyDescent="0.2">
      <c r="B163" s="222" t="s">
        <v>38</v>
      </c>
      <c r="C163" s="223"/>
      <c r="D163" s="137"/>
      <c r="E163" s="137"/>
      <c r="F163" s="218"/>
      <c r="G163" s="219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2" x14ac:dyDescent="0.2">
      <c r="B164" s="220" t="s">
        <v>24</v>
      </c>
      <c r="C164" s="221"/>
      <c r="D164" s="137"/>
      <c r="E164" s="137"/>
      <c r="F164" s="218"/>
      <c r="G164" s="219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2" x14ac:dyDescent="0.2">
      <c r="B165" s="222" t="s">
        <v>39</v>
      </c>
      <c r="C165" s="223"/>
      <c r="D165" s="137"/>
      <c r="E165" s="137"/>
      <c r="F165" s="218"/>
      <c r="G165" s="219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2" ht="13.5" thickBot="1" x14ac:dyDescent="0.25">
      <c r="B166" s="215" t="s">
        <v>40</v>
      </c>
      <c r="C166" s="216"/>
      <c r="D166" s="217"/>
      <c r="E166" s="217"/>
      <c r="F166" s="218"/>
      <c r="G166" s="219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2" ht="13.5" thickBot="1" x14ac:dyDescent="0.25">
      <c r="B167" s="215" t="s">
        <v>41</v>
      </c>
      <c r="C167" s="216"/>
      <c r="D167" s="217">
        <f>SUM(D155:E166)</f>
        <v>112</v>
      </c>
      <c r="E167" s="217"/>
      <c r="F167" s="460">
        <f>SUM(F155:G166)</f>
        <v>4.0014290818149341E-2</v>
      </c>
      <c r="G167" s="46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2" ht="15.75" customHeight="1" thickBot="1" x14ac:dyDescent="0.25"/>
    <row r="170" spans="2:32" x14ac:dyDescent="0.2">
      <c r="B170" s="241" t="s">
        <v>69</v>
      </c>
      <c r="C170" s="242"/>
      <c r="D170" s="242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  <c r="Z170" s="242"/>
      <c r="AA170" s="242"/>
      <c r="AB170" s="242"/>
      <c r="AC170" s="242"/>
      <c r="AD170" s="15"/>
      <c r="AE170" s="15"/>
    </row>
    <row r="171" spans="2:32" x14ac:dyDescent="0.2">
      <c r="B171" s="452"/>
      <c r="C171" s="453"/>
      <c r="D171" s="453"/>
      <c r="E171" s="453"/>
      <c r="F171" s="453"/>
      <c r="G171" s="453"/>
      <c r="H171" s="453"/>
      <c r="I171" s="453"/>
      <c r="J171" s="453"/>
      <c r="K171" s="453"/>
      <c r="L171" s="453"/>
      <c r="M171" s="453"/>
      <c r="N171" s="453"/>
      <c r="O171" s="453"/>
      <c r="P171" s="453"/>
      <c r="Q171" s="453"/>
      <c r="R171" s="453"/>
      <c r="S171" s="453"/>
      <c r="T171" s="453"/>
      <c r="U171" s="453"/>
      <c r="V171" s="453"/>
      <c r="W171" s="453"/>
      <c r="X171" s="453"/>
      <c r="Y171" s="453"/>
      <c r="Z171" s="453"/>
      <c r="AA171" s="453"/>
      <c r="AB171" s="453"/>
      <c r="AC171" s="453"/>
      <c r="AD171" s="15"/>
      <c r="AE171" s="132"/>
      <c r="AF171" s="15"/>
    </row>
    <row r="172" spans="2:32" x14ac:dyDescent="0.2">
      <c r="B172" s="419" t="s">
        <v>70</v>
      </c>
      <c r="C172" s="419"/>
      <c r="D172" s="419"/>
      <c r="E172" s="419"/>
      <c r="F172" s="230" t="s">
        <v>14</v>
      </c>
      <c r="G172" s="230"/>
      <c r="H172" s="230" t="s">
        <v>15</v>
      </c>
      <c r="I172" s="230"/>
      <c r="J172" s="230" t="s">
        <v>16</v>
      </c>
      <c r="K172" s="230"/>
      <c r="L172" s="230" t="s">
        <v>17</v>
      </c>
      <c r="M172" s="230"/>
      <c r="N172" s="230" t="s">
        <v>18</v>
      </c>
      <c r="O172" s="230"/>
      <c r="P172" s="230" t="s">
        <v>19</v>
      </c>
      <c r="Q172" s="230"/>
      <c r="R172" s="230" t="s">
        <v>21</v>
      </c>
      <c r="S172" s="230"/>
      <c r="T172" s="230" t="s">
        <v>22</v>
      </c>
      <c r="U172" s="230"/>
      <c r="V172" s="230" t="s">
        <v>23</v>
      </c>
      <c r="W172" s="230"/>
      <c r="X172" s="230" t="s">
        <v>24</v>
      </c>
      <c r="Y172" s="230"/>
      <c r="Z172" s="230" t="s">
        <v>25</v>
      </c>
      <c r="AA172" s="230"/>
      <c r="AB172" s="230" t="s">
        <v>26</v>
      </c>
      <c r="AC172" s="422"/>
      <c r="AD172" s="15"/>
      <c r="AE172" s="129"/>
      <c r="AF172" s="15"/>
    </row>
    <row r="173" spans="2:32" x14ac:dyDescent="0.2">
      <c r="B173" s="454" t="s">
        <v>71</v>
      </c>
      <c r="C173" s="427"/>
      <c r="D173" s="427"/>
      <c r="E173" s="427"/>
      <c r="F173" s="231">
        <v>15</v>
      </c>
      <c r="G173" s="231"/>
      <c r="H173" s="231"/>
      <c r="I173" s="231"/>
      <c r="J173" s="231"/>
      <c r="K173" s="231"/>
      <c r="L173" s="231"/>
      <c r="M173" s="231"/>
      <c r="N173" s="231"/>
      <c r="O173" s="231"/>
      <c r="P173" s="231"/>
      <c r="Q173" s="231"/>
      <c r="R173" s="231"/>
      <c r="S173" s="231"/>
      <c r="T173" s="231"/>
      <c r="U173" s="231"/>
      <c r="V173" s="231"/>
      <c r="W173" s="231"/>
      <c r="X173" s="398"/>
      <c r="Y173" s="398"/>
      <c r="Z173" s="398"/>
      <c r="AA173" s="398"/>
      <c r="AB173" s="398"/>
      <c r="AC173" s="421"/>
      <c r="AD173" s="15"/>
      <c r="AE173" s="129"/>
      <c r="AF173" s="15"/>
    </row>
    <row r="174" spans="2:32" x14ac:dyDescent="0.2">
      <c r="B174" s="456" t="s">
        <v>72</v>
      </c>
      <c r="C174" s="439"/>
      <c r="D174" s="439"/>
      <c r="E174" s="439"/>
      <c r="F174" s="455">
        <v>0</v>
      </c>
      <c r="G174" s="455"/>
      <c r="H174" s="455"/>
      <c r="I174" s="455"/>
      <c r="J174" s="455"/>
      <c r="K174" s="455"/>
      <c r="L174" s="455"/>
      <c r="M174" s="455"/>
      <c r="N174" s="455"/>
      <c r="O174" s="455"/>
      <c r="P174" s="455"/>
      <c r="Q174" s="455"/>
      <c r="R174" s="455"/>
      <c r="S174" s="455"/>
      <c r="T174" s="455"/>
      <c r="U174" s="455"/>
      <c r="V174" s="455"/>
      <c r="W174" s="455"/>
      <c r="X174" s="137"/>
      <c r="Y174" s="137"/>
      <c r="Z174" s="137"/>
      <c r="AA174" s="137"/>
      <c r="AB174" s="137"/>
      <c r="AC174" s="425"/>
      <c r="AD174" s="15"/>
      <c r="AE174" s="129"/>
      <c r="AF174" s="15"/>
    </row>
    <row r="175" spans="2:32" x14ac:dyDescent="0.2">
      <c r="B175" s="456" t="s">
        <v>73</v>
      </c>
      <c r="C175" s="439"/>
      <c r="D175" s="439"/>
      <c r="E175" s="439"/>
      <c r="F175" s="455">
        <v>10</v>
      </c>
      <c r="G175" s="455"/>
      <c r="H175" s="455"/>
      <c r="I175" s="455"/>
      <c r="J175" s="455"/>
      <c r="K175" s="455"/>
      <c r="L175" s="455"/>
      <c r="M175" s="455"/>
      <c r="N175" s="455"/>
      <c r="O175" s="455"/>
      <c r="P175" s="455"/>
      <c r="Q175" s="455"/>
      <c r="R175" s="455"/>
      <c r="S175" s="455"/>
      <c r="T175" s="455"/>
      <c r="U175" s="455"/>
      <c r="V175" s="455"/>
      <c r="W175" s="455"/>
      <c r="X175" s="137"/>
      <c r="Y175" s="137"/>
      <c r="Z175" s="137"/>
      <c r="AA175" s="137"/>
      <c r="AB175" s="137"/>
      <c r="AC175" s="425"/>
      <c r="AD175" s="15"/>
      <c r="AE175" s="129"/>
      <c r="AF175" s="15"/>
    </row>
    <row r="176" spans="2:32" x14ac:dyDescent="0.2">
      <c r="B176" s="456" t="s">
        <v>74</v>
      </c>
      <c r="C176" s="439"/>
      <c r="D176" s="439"/>
      <c r="E176" s="439"/>
      <c r="F176" s="455">
        <v>14</v>
      </c>
      <c r="G176" s="455"/>
      <c r="H176" s="455"/>
      <c r="I176" s="455"/>
      <c r="J176" s="455"/>
      <c r="K176" s="455"/>
      <c r="L176" s="455"/>
      <c r="M176" s="455"/>
      <c r="N176" s="455"/>
      <c r="O176" s="455"/>
      <c r="P176" s="455"/>
      <c r="Q176" s="455"/>
      <c r="R176" s="455"/>
      <c r="S176" s="455"/>
      <c r="T176" s="455"/>
      <c r="U176" s="455"/>
      <c r="V176" s="455"/>
      <c r="W176" s="455"/>
      <c r="X176" s="137"/>
      <c r="Y176" s="137"/>
      <c r="Z176" s="137"/>
      <c r="AA176" s="137"/>
      <c r="AB176" s="137"/>
      <c r="AC176" s="425"/>
      <c r="AD176" s="15"/>
      <c r="AE176" s="129"/>
      <c r="AF176" s="15"/>
    </row>
    <row r="177" spans="2:32" x14ac:dyDescent="0.2">
      <c r="B177" s="456" t="s">
        <v>75</v>
      </c>
      <c r="C177" s="458"/>
      <c r="D177" s="458"/>
      <c r="E177" s="458"/>
      <c r="F177" s="455">
        <v>2</v>
      </c>
      <c r="G177" s="455"/>
      <c r="H177" s="455"/>
      <c r="I177" s="455"/>
      <c r="J177" s="455"/>
      <c r="K177" s="455"/>
      <c r="L177" s="455"/>
      <c r="M177" s="455"/>
      <c r="N177" s="455"/>
      <c r="O177" s="455"/>
      <c r="P177" s="455"/>
      <c r="Q177" s="455"/>
      <c r="R177" s="455"/>
      <c r="S177" s="455"/>
      <c r="T177" s="455"/>
      <c r="U177" s="455"/>
      <c r="V177" s="455"/>
      <c r="W177" s="455"/>
      <c r="X177" s="137"/>
      <c r="Y177" s="137"/>
      <c r="Z177" s="137"/>
      <c r="AA177" s="137"/>
      <c r="AB177" s="137"/>
      <c r="AC177" s="425"/>
      <c r="AD177" s="15"/>
      <c r="AE177" s="129"/>
      <c r="AF177" s="15"/>
    </row>
    <row r="178" spans="2:32" ht="13.5" thickBot="1" x14ac:dyDescent="0.25">
      <c r="B178" s="457" t="s">
        <v>76</v>
      </c>
      <c r="C178" s="447"/>
      <c r="D178" s="447"/>
      <c r="E178" s="447"/>
      <c r="F178" s="455">
        <v>2758</v>
      </c>
      <c r="G178" s="455"/>
      <c r="H178" s="455"/>
      <c r="I178" s="455"/>
      <c r="J178" s="455"/>
      <c r="K178" s="455"/>
      <c r="L178" s="455"/>
      <c r="M178" s="455"/>
      <c r="N178" s="455"/>
      <c r="O178" s="455"/>
      <c r="P178" s="455"/>
      <c r="Q178" s="455"/>
      <c r="R178" s="455"/>
      <c r="S178" s="455"/>
      <c r="T178" s="455"/>
      <c r="U178" s="455"/>
      <c r="V178" s="455"/>
      <c r="W178" s="455"/>
      <c r="X178" s="137"/>
      <c r="Y178" s="137"/>
      <c r="Z178" s="137"/>
      <c r="AA178" s="137"/>
      <c r="AB178" s="137"/>
      <c r="AC178" s="425"/>
      <c r="AD178" s="15"/>
      <c r="AE178" s="131"/>
      <c r="AF178" s="15"/>
    </row>
    <row r="179" spans="2:32" ht="13.5" thickBot="1" x14ac:dyDescent="0.25">
      <c r="B179" s="401" t="s">
        <v>41</v>
      </c>
      <c r="C179" s="170"/>
      <c r="D179" s="170"/>
      <c r="E179" s="170"/>
      <c r="F179" s="436">
        <f>SUM(F173:F178)</f>
        <v>2799</v>
      </c>
      <c r="G179" s="437"/>
      <c r="H179" s="403">
        <f>SUM(H173:H178)</f>
        <v>0</v>
      </c>
      <c r="I179" s="404"/>
      <c r="J179" s="416">
        <f>SUM(J173:J178)</f>
        <v>0</v>
      </c>
      <c r="K179" s="416"/>
      <c r="L179" s="403">
        <f>SUM(L173:L178)</f>
        <v>0</v>
      </c>
      <c r="M179" s="404"/>
      <c r="N179" s="416">
        <f>SUM(N173:N178)</f>
        <v>0</v>
      </c>
      <c r="O179" s="416"/>
      <c r="P179" s="403">
        <f>SUM(P173:P178)</f>
        <v>0</v>
      </c>
      <c r="Q179" s="404"/>
      <c r="R179" s="403">
        <f>SUM(R173:R178)</f>
        <v>0</v>
      </c>
      <c r="S179" s="404"/>
      <c r="T179" s="403">
        <f>SUM(T173:T178)</f>
        <v>0</v>
      </c>
      <c r="U179" s="404"/>
      <c r="V179" s="403">
        <f>SUM(V173:V178)</f>
        <v>0</v>
      </c>
      <c r="W179" s="404"/>
      <c r="X179" s="403">
        <f>SUM(X173:X178)</f>
        <v>0</v>
      </c>
      <c r="Y179" s="404"/>
      <c r="Z179" s="403">
        <f>SUM(Z173:Z178)</f>
        <v>0</v>
      </c>
      <c r="AA179" s="404"/>
      <c r="AB179" s="403">
        <f>SUM(AB173:AB178)</f>
        <v>0</v>
      </c>
      <c r="AC179" s="416"/>
      <c r="AD179" s="15"/>
      <c r="AE179" s="131"/>
      <c r="AF179" s="15"/>
    </row>
    <row r="180" spans="2:32" x14ac:dyDescent="0.2">
      <c r="B180" s="67"/>
      <c r="C180" s="67"/>
      <c r="D180" s="67"/>
      <c r="E180" s="67"/>
      <c r="F180" s="68"/>
      <c r="G180" s="68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D180" s="15"/>
      <c r="AE180" s="15"/>
      <c r="AF180" s="15"/>
    </row>
    <row r="181" spans="2:32" x14ac:dyDescent="0.2">
      <c r="B181" s="67"/>
      <c r="C181" s="67"/>
      <c r="D181" s="67"/>
      <c r="E181" s="67"/>
      <c r="F181" s="68"/>
      <c r="G181" s="68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  <c r="AD181" s="15"/>
      <c r="AE181" s="15"/>
      <c r="AF181" s="15"/>
    </row>
    <row r="182" spans="2:32" x14ac:dyDescent="0.2">
      <c r="AD182" s="15"/>
      <c r="AE182" s="15"/>
    </row>
    <row r="183" spans="2:32" ht="13.5" thickBot="1" x14ac:dyDescent="0.25">
      <c r="AD183" s="15"/>
      <c r="AE183" s="15"/>
    </row>
    <row r="184" spans="2:32" x14ac:dyDescent="0.2">
      <c r="B184" s="241" t="s">
        <v>77</v>
      </c>
      <c r="C184" s="242"/>
      <c r="D184" s="242"/>
      <c r="E184" s="242"/>
      <c r="F184" s="242"/>
      <c r="G184" s="243"/>
    </row>
    <row r="185" spans="2:32" ht="13.5" thickBot="1" x14ac:dyDescent="0.25">
      <c r="B185" s="244"/>
      <c r="C185" s="245"/>
      <c r="D185" s="245"/>
      <c r="E185" s="245"/>
      <c r="F185" s="245"/>
      <c r="G185" s="246"/>
    </row>
    <row r="186" spans="2:32" ht="13.5" thickBot="1" x14ac:dyDescent="0.25">
      <c r="B186" s="212" t="s">
        <v>60</v>
      </c>
      <c r="C186" s="213"/>
      <c r="D186" s="213"/>
      <c r="E186" s="213"/>
      <c r="F186" s="176" t="s">
        <v>44</v>
      </c>
      <c r="G186" s="178"/>
      <c r="H186" s="3"/>
    </row>
    <row r="187" spans="2:32" x14ac:dyDescent="0.2">
      <c r="B187" s="462" t="s">
        <v>71</v>
      </c>
      <c r="C187" s="444"/>
      <c r="D187" s="444"/>
      <c r="E187" s="445"/>
      <c r="F187" s="459">
        <f t="shared" ref="F187:F192" si="0">SUM(F173:AC173)</f>
        <v>15</v>
      </c>
      <c r="G187" s="435"/>
    </row>
    <row r="188" spans="2:32" x14ac:dyDescent="0.2">
      <c r="B188" s="456" t="s">
        <v>72</v>
      </c>
      <c r="C188" s="439"/>
      <c r="D188" s="439"/>
      <c r="E188" s="440"/>
      <c r="F188" s="459">
        <f t="shared" si="0"/>
        <v>0</v>
      </c>
      <c r="G188" s="435"/>
    </row>
    <row r="189" spans="2:32" x14ac:dyDescent="0.2">
      <c r="B189" s="456" t="s">
        <v>73</v>
      </c>
      <c r="C189" s="439"/>
      <c r="D189" s="439"/>
      <c r="E189" s="440"/>
      <c r="F189" s="459">
        <f t="shared" si="0"/>
        <v>10</v>
      </c>
      <c r="G189" s="435"/>
    </row>
    <row r="190" spans="2:32" x14ac:dyDescent="0.2">
      <c r="B190" s="456" t="s">
        <v>74</v>
      </c>
      <c r="C190" s="439"/>
      <c r="D190" s="439"/>
      <c r="E190" s="440"/>
      <c r="F190" s="459">
        <f t="shared" si="0"/>
        <v>14</v>
      </c>
      <c r="G190" s="435"/>
    </row>
    <row r="191" spans="2:32" x14ac:dyDescent="0.2">
      <c r="B191" s="456" t="s">
        <v>75</v>
      </c>
      <c r="C191" s="458"/>
      <c r="D191" s="458"/>
      <c r="E191" s="463"/>
      <c r="F191" s="459">
        <f t="shared" si="0"/>
        <v>2</v>
      </c>
      <c r="G191" s="435"/>
    </row>
    <row r="192" spans="2:32" ht="13.5" thickBot="1" x14ac:dyDescent="0.25">
      <c r="B192" s="457" t="s">
        <v>76</v>
      </c>
      <c r="C192" s="447"/>
      <c r="D192" s="447"/>
      <c r="E192" s="451"/>
      <c r="F192" s="459">
        <f t="shared" si="0"/>
        <v>2758</v>
      </c>
      <c r="G192" s="435"/>
    </row>
    <row r="193" spans="2:38" ht="13.5" thickBot="1" x14ac:dyDescent="0.25">
      <c r="B193" s="401" t="s">
        <v>41</v>
      </c>
      <c r="C193" s="170"/>
      <c r="D193" s="170"/>
      <c r="E193" s="170"/>
      <c r="F193" s="401">
        <f>SUM(F187:F192)</f>
        <v>2799</v>
      </c>
      <c r="G193" s="402"/>
    </row>
    <row r="199" spans="2:38" ht="3" customHeight="1" thickBot="1" x14ac:dyDescent="0.25"/>
    <row r="200" spans="2:38" ht="7.5" customHeight="1" x14ac:dyDescent="0.2">
      <c r="B200" s="224" t="s">
        <v>65</v>
      </c>
      <c r="C200" s="225"/>
      <c r="D200" s="225"/>
      <c r="E200" s="225"/>
      <c r="F200" s="225"/>
      <c r="G200" s="225"/>
      <c r="H200" s="225"/>
      <c r="I200" s="225"/>
      <c r="J200" s="225"/>
      <c r="K200" s="225"/>
      <c r="L200" s="225"/>
      <c r="M200" s="225"/>
      <c r="N200" s="225"/>
      <c r="O200" s="225"/>
      <c r="P200" s="225"/>
      <c r="Q200" s="225"/>
      <c r="R200" s="225"/>
      <c r="S200" s="225"/>
      <c r="T200" s="225"/>
      <c r="U200" s="225"/>
      <c r="V200" s="225"/>
      <c r="W200" s="225"/>
      <c r="X200" s="225"/>
      <c r="Y200" s="225"/>
      <c r="Z200" s="225"/>
      <c r="AA200" s="225"/>
      <c r="AB200" s="225"/>
      <c r="AC200" s="226"/>
    </row>
    <row r="201" spans="2:38" ht="8.25" customHeight="1" thickBot="1" x14ac:dyDescent="0.25">
      <c r="B201" s="227"/>
      <c r="C201" s="228"/>
      <c r="D201" s="228"/>
      <c r="E201" s="228"/>
      <c r="F201" s="228"/>
      <c r="G201" s="228"/>
      <c r="H201" s="228"/>
      <c r="I201" s="228"/>
      <c r="J201" s="228"/>
      <c r="K201" s="228"/>
      <c r="L201" s="228"/>
      <c r="M201" s="228"/>
      <c r="N201" s="228"/>
      <c r="O201" s="228"/>
      <c r="P201" s="228"/>
      <c r="Q201" s="228"/>
      <c r="R201" s="228"/>
      <c r="S201" s="228"/>
      <c r="T201" s="228"/>
      <c r="U201" s="228"/>
      <c r="V201" s="228"/>
      <c r="W201" s="228"/>
      <c r="X201" s="228"/>
      <c r="Y201" s="228"/>
      <c r="Z201" s="228"/>
      <c r="AA201" s="228"/>
      <c r="AB201" s="228"/>
      <c r="AC201" s="229"/>
    </row>
    <row r="202" spans="2:38" ht="13.5" customHeight="1" thickBot="1" x14ac:dyDescent="0.25">
      <c r="B202" s="212" t="s">
        <v>60</v>
      </c>
      <c r="C202" s="213"/>
      <c r="D202" s="213"/>
      <c r="E202" s="214"/>
      <c r="F202" s="417" t="s">
        <v>14</v>
      </c>
      <c r="G202" s="406"/>
      <c r="H202" s="406" t="s">
        <v>15</v>
      </c>
      <c r="I202" s="406"/>
      <c r="J202" s="406" t="s">
        <v>16</v>
      </c>
      <c r="K202" s="406"/>
      <c r="L202" s="406" t="s">
        <v>17</v>
      </c>
      <c r="M202" s="406"/>
      <c r="N202" s="406" t="s">
        <v>18</v>
      </c>
      <c r="O202" s="406"/>
      <c r="P202" s="406" t="s">
        <v>19</v>
      </c>
      <c r="Q202" s="406"/>
      <c r="R202" s="406" t="s">
        <v>21</v>
      </c>
      <c r="S202" s="406"/>
      <c r="T202" s="410" t="s">
        <v>22</v>
      </c>
      <c r="U202" s="411"/>
      <c r="V202" s="406" t="s">
        <v>23</v>
      </c>
      <c r="W202" s="406"/>
      <c r="X202" s="406" t="s">
        <v>24</v>
      </c>
      <c r="Y202" s="406"/>
      <c r="Z202" s="406" t="s">
        <v>25</v>
      </c>
      <c r="AA202" s="406"/>
      <c r="AB202" s="406" t="s">
        <v>26</v>
      </c>
      <c r="AC202" s="409"/>
    </row>
    <row r="203" spans="2:38" ht="12.75" customHeight="1" x14ac:dyDescent="0.2">
      <c r="B203" s="205" t="s">
        <v>85</v>
      </c>
      <c r="C203" s="206" t="s">
        <v>103</v>
      </c>
      <c r="D203" s="206" t="s">
        <v>103</v>
      </c>
      <c r="E203" s="207" t="s">
        <v>103</v>
      </c>
      <c r="F203" s="407">
        <v>122</v>
      </c>
      <c r="G203" s="408"/>
      <c r="H203" s="407"/>
      <c r="I203" s="408"/>
      <c r="J203" s="407"/>
      <c r="K203" s="408"/>
      <c r="L203" s="405"/>
      <c r="M203" s="405"/>
      <c r="N203" s="405"/>
      <c r="O203" s="405"/>
      <c r="P203" s="405"/>
      <c r="Q203" s="405"/>
      <c r="R203" s="405"/>
      <c r="S203" s="405"/>
      <c r="T203" s="182"/>
      <c r="U203" s="182"/>
      <c r="V203" s="182"/>
      <c r="W203" s="182"/>
      <c r="X203" s="182"/>
      <c r="Y203" s="182"/>
      <c r="Z203" s="182"/>
      <c r="AA203" s="182"/>
      <c r="AB203" s="182"/>
      <c r="AC203" s="182"/>
      <c r="AE203" s="134"/>
      <c r="AF203" s="127"/>
      <c r="AG203" s="125"/>
      <c r="AH203" s="125"/>
      <c r="AI203" s="125"/>
      <c r="AJ203" s="125"/>
      <c r="AK203" s="125"/>
      <c r="AL203" s="125"/>
    </row>
    <row r="204" spans="2:38" ht="17.25" customHeight="1" x14ac:dyDescent="0.2">
      <c r="B204" s="199" t="s">
        <v>80</v>
      </c>
      <c r="C204" s="200" t="s">
        <v>104</v>
      </c>
      <c r="D204" s="200" t="s">
        <v>104</v>
      </c>
      <c r="E204" s="201" t="s">
        <v>104</v>
      </c>
      <c r="F204" s="183">
        <v>43</v>
      </c>
      <c r="G204" s="184"/>
      <c r="H204" s="183"/>
      <c r="I204" s="184"/>
      <c r="J204" s="183"/>
      <c r="K204" s="184"/>
      <c r="L204" s="185"/>
      <c r="M204" s="185"/>
      <c r="N204" s="185"/>
      <c r="O204" s="185"/>
      <c r="P204" s="185"/>
      <c r="Q204" s="185"/>
      <c r="R204" s="185"/>
      <c r="S204" s="185"/>
      <c r="T204" s="138"/>
      <c r="U204" s="138"/>
      <c r="V204" s="138"/>
      <c r="W204" s="138"/>
      <c r="X204" s="138"/>
      <c r="Y204" s="138"/>
      <c r="Z204" s="138"/>
      <c r="AA204" s="138"/>
      <c r="AB204" s="182"/>
      <c r="AC204" s="182"/>
      <c r="AE204" s="134"/>
      <c r="AF204" s="127"/>
      <c r="AG204" s="125"/>
      <c r="AH204" s="125"/>
      <c r="AI204" s="125"/>
      <c r="AJ204" s="125"/>
      <c r="AK204" s="125"/>
      <c r="AL204" s="125"/>
    </row>
    <row r="205" spans="2:38" ht="12.75" customHeight="1" x14ac:dyDescent="0.2">
      <c r="B205" s="186" t="s">
        <v>105</v>
      </c>
      <c r="C205" s="187" t="s">
        <v>106</v>
      </c>
      <c r="D205" s="187" t="s">
        <v>106</v>
      </c>
      <c r="E205" s="188" t="s">
        <v>106</v>
      </c>
      <c r="F205" s="183">
        <v>123</v>
      </c>
      <c r="G205" s="184"/>
      <c r="H205" s="183"/>
      <c r="I205" s="184"/>
      <c r="J205" s="183"/>
      <c r="K205" s="184"/>
      <c r="L205" s="185"/>
      <c r="M205" s="185"/>
      <c r="N205" s="185"/>
      <c r="O205" s="185"/>
      <c r="P205" s="185"/>
      <c r="Q205" s="185"/>
      <c r="R205" s="185"/>
      <c r="S205" s="185"/>
      <c r="T205" s="138"/>
      <c r="U205" s="138"/>
      <c r="V205" s="138"/>
      <c r="W205" s="138"/>
      <c r="X205" s="138"/>
      <c r="Y205" s="138"/>
      <c r="Z205" s="138"/>
      <c r="AA205" s="138"/>
      <c r="AB205" s="182"/>
      <c r="AC205" s="182"/>
      <c r="AE205" s="134"/>
      <c r="AF205" s="127"/>
      <c r="AG205" s="125"/>
      <c r="AH205" s="125"/>
      <c r="AI205" s="125"/>
      <c r="AJ205" s="125"/>
      <c r="AK205" s="125"/>
      <c r="AL205" s="125"/>
    </row>
    <row r="206" spans="2:38" ht="12.75" customHeight="1" x14ac:dyDescent="0.2">
      <c r="B206" s="186" t="s">
        <v>107</v>
      </c>
      <c r="C206" s="187" t="s">
        <v>108</v>
      </c>
      <c r="D206" s="187" t="s">
        <v>108</v>
      </c>
      <c r="E206" s="188" t="s">
        <v>108</v>
      </c>
      <c r="F206" s="183">
        <v>7</v>
      </c>
      <c r="G206" s="184"/>
      <c r="H206" s="183"/>
      <c r="I206" s="184"/>
      <c r="J206" s="183"/>
      <c r="K206" s="184"/>
      <c r="L206" s="185"/>
      <c r="M206" s="185"/>
      <c r="N206" s="185"/>
      <c r="O206" s="185"/>
      <c r="P206" s="185"/>
      <c r="Q206" s="185"/>
      <c r="R206" s="185"/>
      <c r="S206" s="185"/>
      <c r="T206" s="138"/>
      <c r="U206" s="138"/>
      <c r="V206" s="138"/>
      <c r="W206" s="138"/>
      <c r="X206" s="138"/>
      <c r="Y206" s="138"/>
      <c r="Z206" s="138"/>
      <c r="AA206" s="138"/>
      <c r="AB206" s="182"/>
      <c r="AC206" s="182"/>
      <c r="AE206" s="134"/>
      <c r="AF206" s="127"/>
      <c r="AG206" s="125"/>
      <c r="AH206" s="125"/>
      <c r="AI206" s="125"/>
      <c r="AJ206" s="125"/>
      <c r="AK206" s="125"/>
      <c r="AL206" s="125"/>
    </row>
    <row r="207" spans="2:38" ht="12.75" customHeight="1" x14ac:dyDescent="0.2">
      <c r="B207" s="189" t="s">
        <v>109</v>
      </c>
      <c r="C207" s="190" t="s">
        <v>110</v>
      </c>
      <c r="D207" s="190" t="s">
        <v>110</v>
      </c>
      <c r="E207" s="191" t="s">
        <v>110</v>
      </c>
      <c r="F207" s="183">
        <v>83</v>
      </c>
      <c r="G207" s="184"/>
      <c r="H207" s="183"/>
      <c r="I207" s="184"/>
      <c r="J207" s="183"/>
      <c r="K207" s="184"/>
      <c r="L207" s="185"/>
      <c r="M207" s="185"/>
      <c r="N207" s="185"/>
      <c r="O207" s="185"/>
      <c r="P207" s="185"/>
      <c r="Q207" s="185"/>
      <c r="R207" s="185"/>
      <c r="S207" s="185"/>
      <c r="T207" s="138"/>
      <c r="U207" s="138"/>
      <c r="V207" s="138"/>
      <c r="W207" s="138"/>
      <c r="X207" s="138"/>
      <c r="Y207" s="138"/>
      <c r="Z207" s="138"/>
      <c r="AA207" s="138"/>
      <c r="AB207" s="182"/>
      <c r="AC207" s="182"/>
      <c r="AE207" s="134"/>
      <c r="AF207" s="127"/>
      <c r="AG207" s="125"/>
      <c r="AH207" s="125"/>
      <c r="AI207" s="125"/>
      <c r="AJ207" s="125"/>
      <c r="AK207" s="125"/>
      <c r="AL207" s="125"/>
    </row>
    <row r="208" spans="2:38" ht="12.75" customHeight="1" x14ac:dyDescent="0.2">
      <c r="B208" s="189" t="s">
        <v>111</v>
      </c>
      <c r="C208" s="190" t="s">
        <v>112</v>
      </c>
      <c r="D208" s="190" t="s">
        <v>112</v>
      </c>
      <c r="E208" s="191" t="s">
        <v>112</v>
      </c>
      <c r="F208" s="183">
        <v>87</v>
      </c>
      <c r="G208" s="184"/>
      <c r="H208" s="183"/>
      <c r="I208" s="184"/>
      <c r="J208" s="183"/>
      <c r="K208" s="184"/>
      <c r="L208" s="185"/>
      <c r="M208" s="185"/>
      <c r="N208" s="185"/>
      <c r="O208" s="185"/>
      <c r="P208" s="185"/>
      <c r="Q208" s="185"/>
      <c r="R208" s="185"/>
      <c r="S208" s="185"/>
      <c r="T208" s="138"/>
      <c r="U208" s="138"/>
      <c r="V208" s="138"/>
      <c r="W208" s="138"/>
      <c r="X208" s="138"/>
      <c r="Y208" s="138"/>
      <c r="Z208" s="138"/>
      <c r="AA208" s="138"/>
      <c r="AB208" s="182"/>
      <c r="AC208" s="182"/>
      <c r="AE208" s="134"/>
      <c r="AF208" s="127"/>
      <c r="AG208" s="125"/>
      <c r="AH208" s="125"/>
      <c r="AI208" s="125"/>
      <c r="AJ208" s="125"/>
      <c r="AK208" s="125"/>
      <c r="AL208" s="125"/>
    </row>
    <row r="209" spans="2:38" ht="12.75" customHeight="1" x14ac:dyDescent="0.2">
      <c r="B209" s="189" t="s">
        <v>113</v>
      </c>
      <c r="C209" s="190" t="s">
        <v>114</v>
      </c>
      <c r="D209" s="190" t="s">
        <v>114</v>
      </c>
      <c r="E209" s="191" t="s">
        <v>114</v>
      </c>
      <c r="F209" s="183">
        <v>0</v>
      </c>
      <c r="G209" s="184"/>
      <c r="H209" s="183"/>
      <c r="I209" s="184"/>
      <c r="J209" s="183"/>
      <c r="K209" s="184"/>
      <c r="L209" s="185"/>
      <c r="M209" s="185"/>
      <c r="N209" s="185"/>
      <c r="O209" s="185"/>
      <c r="P209" s="185"/>
      <c r="Q209" s="185"/>
      <c r="R209" s="185"/>
      <c r="S209" s="185"/>
      <c r="T209" s="138"/>
      <c r="U209" s="138"/>
      <c r="V209" s="138"/>
      <c r="W209" s="138"/>
      <c r="X209" s="138"/>
      <c r="Y209" s="138"/>
      <c r="Z209" s="138"/>
      <c r="AA209" s="138"/>
      <c r="AB209" s="182"/>
      <c r="AC209" s="182"/>
      <c r="AE209" s="134"/>
      <c r="AF209" s="127"/>
      <c r="AG209" s="125"/>
      <c r="AH209" s="125"/>
      <c r="AI209" s="125"/>
      <c r="AJ209" s="125"/>
      <c r="AK209" s="125"/>
      <c r="AL209" s="125"/>
    </row>
    <row r="210" spans="2:38" ht="23.25" customHeight="1" x14ac:dyDescent="0.2">
      <c r="B210" s="189" t="s">
        <v>115</v>
      </c>
      <c r="C210" s="190" t="s">
        <v>116</v>
      </c>
      <c r="D210" s="190" t="s">
        <v>116</v>
      </c>
      <c r="E210" s="191" t="s">
        <v>116</v>
      </c>
      <c r="F210" s="183">
        <v>492</v>
      </c>
      <c r="G210" s="184"/>
      <c r="H210" s="183"/>
      <c r="I210" s="184"/>
      <c r="J210" s="183"/>
      <c r="K210" s="184"/>
      <c r="L210" s="185"/>
      <c r="M210" s="185"/>
      <c r="N210" s="185"/>
      <c r="O210" s="185"/>
      <c r="P210" s="185"/>
      <c r="Q210" s="185"/>
      <c r="R210" s="185"/>
      <c r="S210" s="185"/>
      <c r="T210" s="138"/>
      <c r="U210" s="138"/>
      <c r="V210" s="138"/>
      <c r="W210" s="138"/>
      <c r="X210" s="138"/>
      <c r="Y210" s="138"/>
      <c r="Z210" s="138"/>
      <c r="AA210" s="138"/>
      <c r="AB210" s="182"/>
      <c r="AC210" s="182"/>
      <c r="AE210" s="134"/>
      <c r="AF210" s="127"/>
      <c r="AG210" s="125"/>
      <c r="AH210" s="125"/>
      <c r="AI210" s="125"/>
      <c r="AJ210" s="125"/>
      <c r="AK210" s="125"/>
      <c r="AL210" s="125"/>
    </row>
    <row r="211" spans="2:38" ht="27" customHeight="1" x14ac:dyDescent="0.2">
      <c r="B211" s="198" t="s">
        <v>82</v>
      </c>
      <c r="C211" s="187" t="s">
        <v>117</v>
      </c>
      <c r="D211" s="187" t="s">
        <v>117</v>
      </c>
      <c r="E211" s="188" t="s">
        <v>117</v>
      </c>
      <c r="F211" s="183">
        <v>12</v>
      </c>
      <c r="G211" s="184"/>
      <c r="H211" s="183"/>
      <c r="I211" s="184"/>
      <c r="J211" s="183"/>
      <c r="K211" s="184"/>
      <c r="L211" s="185"/>
      <c r="M211" s="185"/>
      <c r="N211" s="185"/>
      <c r="O211" s="185"/>
      <c r="P211" s="185"/>
      <c r="Q211" s="185"/>
      <c r="R211" s="185"/>
      <c r="S211" s="185"/>
      <c r="T211" s="138"/>
      <c r="U211" s="138"/>
      <c r="V211" s="138"/>
      <c r="W211" s="138"/>
      <c r="X211" s="138"/>
      <c r="Y211" s="138"/>
      <c r="Z211" s="138"/>
      <c r="AA211" s="138"/>
      <c r="AB211" s="182"/>
      <c r="AC211" s="182"/>
      <c r="AE211" s="134"/>
      <c r="AF211" s="127"/>
      <c r="AG211" s="125"/>
      <c r="AH211" s="125"/>
      <c r="AI211" s="125"/>
      <c r="AJ211" s="125"/>
      <c r="AK211" s="125"/>
      <c r="AL211" s="125"/>
    </row>
    <row r="212" spans="2:38" ht="12.75" customHeight="1" x14ac:dyDescent="0.2">
      <c r="B212" s="186" t="s">
        <v>118</v>
      </c>
      <c r="C212" s="187" t="s">
        <v>119</v>
      </c>
      <c r="D212" s="187" t="s">
        <v>119</v>
      </c>
      <c r="E212" s="188" t="s">
        <v>119</v>
      </c>
      <c r="F212" s="183">
        <v>15</v>
      </c>
      <c r="G212" s="184"/>
      <c r="H212" s="183"/>
      <c r="I212" s="184"/>
      <c r="J212" s="183"/>
      <c r="K212" s="184"/>
      <c r="L212" s="183"/>
      <c r="M212" s="184"/>
      <c r="N212" s="185"/>
      <c r="O212" s="185"/>
      <c r="P212" s="185"/>
      <c r="Q212" s="185"/>
      <c r="R212" s="185"/>
      <c r="S212" s="185"/>
      <c r="T212" s="138"/>
      <c r="U212" s="138"/>
      <c r="V212" s="138"/>
      <c r="W212" s="138"/>
      <c r="X212" s="138"/>
      <c r="Y212" s="138"/>
      <c r="Z212" s="138"/>
      <c r="AA212" s="138"/>
      <c r="AB212" s="182"/>
      <c r="AC212" s="182"/>
      <c r="AE212" s="134"/>
      <c r="AF212" s="127"/>
      <c r="AG212" s="125"/>
      <c r="AH212" s="125"/>
      <c r="AI212" s="125"/>
      <c r="AJ212" s="125"/>
      <c r="AK212" s="125"/>
      <c r="AL212" s="125"/>
    </row>
    <row r="213" spans="2:38" ht="12.75" customHeight="1" x14ac:dyDescent="0.2">
      <c r="B213" s="186" t="s">
        <v>120</v>
      </c>
      <c r="C213" s="187" t="s">
        <v>121</v>
      </c>
      <c r="D213" s="187" t="s">
        <v>121</v>
      </c>
      <c r="E213" s="188" t="s">
        <v>121</v>
      </c>
      <c r="F213" s="183">
        <v>74</v>
      </c>
      <c r="G213" s="184"/>
      <c r="H213" s="183"/>
      <c r="I213" s="184"/>
      <c r="J213" s="183"/>
      <c r="K213" s="184"/>
      <c r="L213" s="183"/>
      <c r="M213" s="184"/>
      <c r="N213" s="185"/>
      <c r="O213" s="185"/>
      <c r="P213" s="185"/>
      <c r="Q213" s="185"/>
      <c r="R213" s="185"/>
      <c r="S213" s="185"/>
      <c r="T213" s="138"/>
      <c r="U213" s="138"/>
      <c r="V213" s="138"/>
      <c r="W213" s="138"/>
      <c r="X213" s="138"/>
      <c r="Y213" s="138"/>
      <c r="Z213" s="138"/>
      <c r="AA213" s="138"/>
      <c r="AB213" s="182"/>
      <c r="AC213" s="182"/>
      <c r="AE213" s="134"/>
      <c r="AF213" s="127"/>
      <c r="AG213" s="125"/>
      <c r="AH213" s="125"/>
      <c r="AI213" s="125"/>
      <c r="AJ213" s="125"/>
      <c r="AK213" s="125"/>
      <c r="AL213" s="125"/>
    </row>
    <row r="214" spans="2:38" ht="12.75" customHeight="1" x14ac:dyDescent="0.2">
      <c r="B214" s="186" t="s">
        <v>122</v>
      </c>
      <c r="C214" s="187" t="s">
        <v>123</v>
      </c>
      <c r="D214" s="187" t="s">
        <v>123</v>
      </c>
      <c r="E214" s="188" t="s">
        <v>123</v>
      </c>
      <c r="F214" s="183">
        <v>40</v>
      </c>
      <c r="G214" s="184"/>
      <c r="H214" s="183"/>
      <c r="I214" s="184"/>
      <c r="J214" s="183"/>
      <c r="K214" s="184"/>
      <c r="L214" s="183"/>
      <c r="M214" s="184"/>
      <c r="N214" s="185"/>
      <c r="O214" s="185"/>
      <c r="P214" s="185"/>
      <c r="Q214" s="185"/>
      <c r="R214" s="185"/>
      <c r="S214" s="185"/>
      <c r="T214" s="138"/>
      <c r="U214" s="138"/>
      <c r="V214" s="138"/>
      <c r="W214" s="138"/>
      <c r="X214" s="138"/>
      <c r="Y214" s="138"/>
      <c r="Z214" s="138"/>
      <c r="AA214" s="138"/>
      <c r="AB214" s="182"/>
      <c r="AC214" s="182"/>
      <c r="AE214" s="134"/>
      <c r="AF214" s="127"/>
      <c r="AG214" s="125"/>
      <c r="AH214" s="125"/>
      <c r="AI214" s="125"/>
      <c r="AJ214" s="125"/>
      <c r="AK214" s="125"/>
      <c r="AL214" s="125"/>
    </row>
    <row r="215" spans="2:38" ht="12.75" customHeight="1" x14ac:dyDescent="0.2">
      <c r="B215" s="189" t="s">
        <v>84</v>
      </c>
      <c r="C215" s="190" t="s">
        <v>124</v>
      </c>
      <c r="D215" s="190" t="s">
        <v>124</v>
      </c>
      <c r="E215" s="191" t="s">
        <v>124</v>
      </c>
      <c r="F215" s="183">
        <v>6</v>
      </c>
      <c r="G215" s="184"/>
      <c r="H215" s="183"/>
      <c r="I215" s="184"/>
      <c r="J215" s="183"/>
      <c r="K215" s="184"/>
      <c r="L215" s="183"/>
      <c r="M215" s="184"/>
      <c r="N215" s="185"/>
      <c r="O215" s="185"/>
      <c r="P215" s="185"/>
      <c r="Q215" s="185"/>
      <c r="R215" s="185"/>
      <c r="S215" s="185"/>
      <c r="T215" s="138"/>
      <c r="U215" s="138"/>
      <c r="V215" s="138"/>
      <c r="W215" s="138"/>
      <c r="X215" s="138"/>
      <c r="Y215" s="138"/>
      <c r="Z215" s="138"/>
      <c r="AA215" s="138"/>
      <c r="AB215" s="182"/>
      <c r="AC215" s="182"/>
      <c r="AE215" s="134"/>
      <c r="AF215" s="127"/>
      <c r="AG215" s="125"/>
      <c r="AH215" s="125"/>
      <c r="AI215" s="125"/>
      <c r="AJ215" s="125"/>
      <c r="AK215" s="125"/>
      <c r="AL215" s="125"/>
    </row>
    <row r="216" spans="2:38" ht="12.75" customHeight="1" x14ac:dyDescent="0.2">
      <c r="B216" s="186" t="s">
        <v>125</v>
      </c>
      <c r="C216" s="187" t="s">
        <v>126</v>
      </c>
      <c r="D216" s="187" t="s">
        <v>126</v>
      </c>
      <c r="E216" s="188" t="s">
        <v>126</v>
      </c>
      <c r="F216" s="183">
        <v>110</v>
      </c>
      <c r="G216" s="184"/>
      <c r="H216" s="183"/>
      <c r="I216" s="184"/>
      <c r="J216" s="183"/>
      <c r="K216" s="184"/>
      <c r="L216" s="183"/>
      <c r="M216" s="184"/>
      <c r="N216" s="185"/>
      <c r="O216" s="185"/>
      <c r="P216" s="185"/>
      <c r="Q216" s="185"/>
      <c r="R216" s="185"/>
      <c r="S216" s="185"/>
      <c r="T216" s="138"/>
      <c r="U216" s="138"/>
      <c r="V216" s="138"/>
      <c r="W216" s="138"/>
      <c r="X216" s="138"/>
      <c r="Y216" s="138"/>
      <c r="Z216" s="138"/>
      <c r="AA216" s="138"/>
      <c r="AB216" s="182"/>
      <c r="AC216" s="182"/>
      <c r="AE216" s="134"/>
      <c r="AF216" s="127"/>
      <c r="AG216" s="125"/>
      <c r="AH216" s="125"/>
      <c r="AI216" s="125"/>
      <c r="AJ216" s="125"/>
      <c r="AK216" s="125"/>
      <c r="AL216" s="125"/>
    </row>
    <row r="217" spans="2:38" ht="12.75" customHeight="1" x14ac:dyDescent="0.2">
      <c r="B217" s="186" t="s">
        <v>61</v>
      </c>
      <c r="C217" s="187" t="s">
        <v>127</v>
      </c>
      <c r="D217" s="187" t="s">
        <v>127</v>
      </c>
      <c r="E217" s="188" t="s">
        <v>127</v>
      </c>
      <c r="F217" s="183">
        <v>37</v>
      </c>
      <c r="G217" s="184"/>
      <c r="H217" s="183"/>
      <c r="I217" s="184"/>
      <c r="J217" s="183"/>
      <c r="K217" s="184"/>
      <c r="L217" s="183"/>
      <c r="M217" s="184"/>
      <c r="N217" s="185"/>
      <c r="O217" s="185"/>
      <c r="P217" s="185"/>
      <c r="Q217" s="185"/>
      <c r="R217" s="185"/>
      <c r="S217" s="185"/>
      <c r="T217" s="138"/>
      <c r="U217" s="138"/>
      <c r="V217" s="138"/>
      <c r="W217" s="138"/>
      <c r="X217" s="138"/>
      <c r="Y217" s="138"/>
      <c r="Z217" s="138"/>
      <c r="AA217" s="138"/>
      <c r="AB217" s="182"/>
      <c r="AC217" s="182"/>
      <c r="AE217" s="134"/>
      <c r="AF217" s="127"/>
      <c r="AG217" s="125"/>
      <c r="AH217" s="125"/>
      <c r="AI217" s="125"/>
      <c r="AJ217" s="125"/>
      <c r="AK217" s="125"/>
      <c r="AL217" s="125"/>
    </row>
    <row r="218" spans="2:38" ht="12.75" customHeight="1" x14ac:dyDescent="0.2">
      <c r="B218" s="189" t="s">
        <v>128</v>
      </c>
      <c r="C218" s="190" t="s">
        <v>129</v>
      </c>
      <c r="D218" s="190" t="s">
        <v>129</v>
      </c>
      <c r="E218" s="191" t="s">
        <v>129</v>
      </c>
      <c r="F218" s="183">
        <v>71</v>
      </c>
      <c r="G218" s="184"/>
      <c r="H218" s="183"/>
      <c r="I218" s="184"/>
      <c r="J218" s="183"/>
      <c r="K218" s="184"/>
      <c r="L218" s="183"/>
      <c r="M218" s="184"/>
      <c r="N218" s="185"/>
      <c r="O218" s="185"/>
      <c r="P218" s="185"/>
      <c r="Q218" s="185"/>
      <c r="R218" s="185"/>
      <c r="S218" s="185"/>
      <c r="T218" s="138"/>
      <c r="U218" s="138"/>
      <c r="V218" s="138"/>
      <c r="W218" s="138"/>
      <c r="X218" s="138"/>
      <c r="Y218" s="138"/>
      <c r="Z218" s="138"/>
      <c r="AA218" s="138"/>
      <c r="AB218" s="182"/>
      <c r="AC218" s="182"/>
      <c r="AE218" s="134"/>
      <c r="AF218" s="127"/>
      <c r="AG218" s="125"/>
      <c r="AH218" s="125"/>
      <c r="AI218" s="125"/>
      <c r="AJ218" s="125"/>
      <c r="AK218" s="125"/>
      <c r="AL218" s="125"/>
    </row>
    <row r="219" spans="2:38" ht="23.25" customHeight="1" x14ac:dyDescent="0.2">
      <c r="B219" s="189" t="s">
        <v>130</v>
      </c>
      <c r="C219" s="190" t="s">
        <v>131</v>
      </c>
      <c r="D219" s="190" t="s">
        <v>131</v>
      </c>
      <c r="E219" s="191" t="s">
        <v>131</v>
      </c>
      <c r="F219" s="183">
        <v>245</v>
      </c>
      <c r="G219" s="184"/>
      <c r="H219" s="183"/>
      <c r="I219" s="184"/>
      <c r="J219" s="183"/>
      <c r="K219" s="184"/>
      <c r="L219" s="183"/>
      <c r="M219" s="184"/>
      <c r="N219" s="185"/>
      <c r="O219" s="185"/>
      <c r="P219" s="185"/>
      <c r="Q219" s="185"/>
      <c r="R219" s="185"/>
      <c r="S219" s="185"/>
      <c r="T219" s="138"/>
      <c r="U219" s="138"/>
      <c r="V219" s="138"/>
      <c r="W219" s="138"/>
      <c r="X219" s="138"/>
      <c r="Y219" s="138"/>
      <c r="Z219" s="138"/>
      <c r="AA219" s="138"/>
      <c r="AB219" s="182"/>
      <c r="AC219" s="182"/>
      <c r="AE219" s="134"/>
      <c r="AF219" s="127"/>
      <c r="AG219" s="125"/>
      <c r="AH219" s="125"/>
      <c r="AI219" s="125"/>
      <c r="AJ219" s="125"/>
      <c r="AK219" s="125"/>
      <c r="AL219" s="125"/>
    </row>
    <row r="220" spans="2:38" ht="12.75" customHeight="1" x14ac:dyDescent="0.2">
      <c r="B220" s="189" t="s">
        <v>132</v>
      </c>
      <c r="C220" s="190" t="s">
        <v>133</v>
      </c>
      <c r="D220" s="190" t="s">
        <v>133</v>
      </c>
      <c r="E220" s="191" t="s">
        <v>133</v>
      </c>
      <c r="F220" s="183">
        <v>4</v>
      </c>
      <c r="G220" s="184"/>
      <c r="H220" s="183"/>
      <c r="I220" s="184"/>
      <c r="J220" s="183"/>
      <c r="K220" s="184"/>
      <c r="L220" s="183"/>
      <c r="M220" s="184"/>
      <c r="N220" s="185"/>
      <c r="O220" s="185"/>
      <c r="P220" s="185"/>
      <c r="Q220" s="185"/>
      <c r="R220" s="185"/>
      <c r="S220" s="185"/>
      <c r="T220" s="138"/>
      <c r="U220" s="138"/>
      <c r="V220" s="138"/>
      <c r="W220" s="138"/>
      <c r="X220" s="138"/>
      <c r="Y220" s="138"/>
      <c r="Z220" s="138"/>
      <c r="AA220" s="138"/>
      <c r="AB220" s="182"/>
      <c r="AC220" s="182"/>
      <c r="AE220" s="134"/>
      <c r="AF220" s="127"/>
      <c r="AG220" s="125"/>
      <c r="AH220" s="125"/>
      <c r="AI220" s="125"/>
      <c r="AJ220" s="125"/>
      <c r="AK220" s="125"/>
      <c r="AL220" s="125"/>
    </row>
    <row r="221" spans="2:38" ht="12.75" customHeight="1" x14ac:dyDescent="0.2">
      <c r="B221" s="189" t="s">
        <v>134</v>
      </c>
      <c r="C221" s="190" t="s">
        <v>135</v>
      </c>
      <c r="D221" s="190" t="s">
        <v>135</v>
      </c>
      <c r="E221" s="191" t="s">
        <v>135</v>
      </c>
      <c r="F221" s="183">
        <v>1094</v>
      </c>
      <c r="G221" s="184"/>
      <c r="H221" s="183"/>
      <c r="I221" s="184"/>
      <c r="J221" s="183"/>
      <c r="K221" s="184"/>
      <c r="L221" s="183"/>
      <c r="M221" s="184"/>
      <c r="N221" s="185"/>
      <c r="O221" s="185"/>
      <c r="P221" s="185"/>
      <c r="Q221" s="185"/>
      <c r="R221" s="185"/>
      <c r="S221" s="185"/>
      <c r="T221" s="138"/>
      <c r="U221" s="138"/>
      <c r="V221" s="138"/>
      <c r="W221" s="138"/>
      <c r="X221" s="138"/>
      <c r="Y221" s="138"/>
      <c r="Z221" s="138"/>
      <c r="AA221" s="138"/>
      <c r="AB221" s="182"/>
      <c r="AC221" s="182"/>
      <c r="AE221" s="134"/>
      <c r="AF221" s="127"/>
      <c r="AG221" s="125"/>
      <c r="AH221" s="125"/>
      <c r="AI221" s="125"/>
      <c r="AJ221" s="125"/>
      <c r="AK221" s="125"/>
      <c r="AL221" s="125"/>
    </row>
    <row r="222" spans="2:38" ht="24.75" customHeight="1" x14ac:dyDescent="0.2">
      <c r="B222" s="186" t="s">
        <v>136</v>
      </c>
      <c r="C222" s="187" t="s">
        <v>137</v>
      </c>
      <c r="D222" s="187" t="s">
        <v>137</v>
      </c>
      <c r="E222" s="188" t="s">
        <v>137</v>
      </c>
      <c r="F222" s="183">
        <v>16</v>
      </c>
      <c r="G222" s="184"/>
      <c r="H222" s="183"/>
      <c r="I222" s="184"/>
      <c r="J222" s="183"/>
      <c r="K222" s="184"/>
      <c r="L222" s="183"/>
      <c r="M222" s="184"/>
      <c r="N222" s="185"/>
      <c r="O222" s="185"/>
      <c r="P222" s="185"/>
      <c r="Q222" s="185"/>
      <c r="R222" s="185"/>
      <c r="S222" s="185"/>
      <c r="T222" s="138"/>
      <c r="U222" s="138"/>
      <c r="V222" s="138"/>
      <c r="W222" s="138"/>
      <c r="X222" s="138"/>
      <c r="Y222" s="138"/>
      <c r="Z222" s="138"/>
      <c r="AA222" s="138"/>
      <c r="AB222" s="182"/>
      <c r="AC222" s="182"/>
      <c r="AE222" s="134"/>
      <c r="AF222" s="127"/>
      <c r="AG222" s="125"/>
      <c r="AH222" s="125"/>
      <c r="AI222" s="125"/>
      <c r="AJ222" s="125"/>
      <c r="AK222" s="125"/>
      <c r="AL222" s="125"/>
    </row>
    <row r="223" spans="2:38" ht="13.5" customHeight="1" thickBot="1" x14ac:dyDescent="0.25">
      <c r="B223" s="195" t="s">
        <v>138</v>
      </c>
      <c r="C223" s="196" t="s">
        <v>139</v>
      </c>
      <c r="D223" s="196" t="s">
        <v>139</v>
      </c>
      <c r="E223" s="197" t="s">
        <v>139</v>
      </c>
      <c r="F223" s="166">
        <v>118</v>
      </c>
      <c r="G223" s="167"/>
      <c r="H223" s="166"/>
      <c r="I223" s="167"/>
      <c r="J223" s="166"/>
      <c r="K223" s="167"/>
      <c r="L223" s="166"/>
      <c r="M223" s="167"/>
      <c r="N223" s="185"/>
      <c r="O223" s="185"/>
      <c r="P223" s="185"/>
      <c r="Q223" s="185"/>
      <c r="R223" s="185"/>
      <c r="S223" s="185"/>
      <c r="T223" s="138"/>
      <c r="U223" s="138"/>
      <c r="V223" s="138"/>
      <c r="W223" s="138"/>
      <c r="X223" s="138"/>
      <c r="Y223" s="138"/>
      <c r="Z223" s="138"/>
      <c r="AA223" s="138"/>
      <c r="AB223" s="182"/>
      <c r="AC223" s="182"/>
      <c r="AE223" s="134"/>
      <c r="AF223" s="127"/>
      <c r="AG223" s="125"/>
      <c r="AH223" s="125"/>
      <c r="AI223" s="125"/>
      <c r="AJ223" s="125"/>
      <c r="AK223" s="125"/>
      <c r="AL223" s="125"/>
    </row>
    <row r="224" spans="2:38" ht="13.5" thickBot="1" x14ac:dyDescent="0.25">
      <c r="B224" s="192" t="s">
        <v>41</v>
      </c>
      <c r="C224" s="193"/>
      <c r="D224" s="193"/>
      <c r="E224" s="194"/>
      <c r="F224" s="171">
        <f>SUM(F203:F223)</f>
        <v>2799</v>
      </c>
      <c r="G224" s="172"/>
      <c r="H224" s="401">
        <f>SUM(H203:H223)</f>
        <v>0</v>
      </c>
      <c r="I224" s="402"/>
      <c r="J224" s="170">
        <f>SUM(J203:J223)</f>
        <v>0</v>
      </c>
      <c r="K224" s="170"/>
      <c r="L224" s="401">
        <f>SUM(L203:L223)</f>
        <v>0</v>
      </c>
      <c r="M224" s="402"/>
      <c r="N224" s="401">
        <f>SUM(N203:N223)</f>
        <v>0</v>
      </c>
      <c r="O224" s="402"/>
      <c r="P224" s="168">
        <f>(P203+P204+P205+P206+P207+P208+P209+P210+P211+P212+P213+P214+P215+P216+P217+P218+P219+P220+P221+P222+P223)</f>
        <v>0</v>
      </c>
      <c r="Q224" s="169"/>
      <c r="R224" s="168">
        <f>(R203+R204+R205+R206+R207+R208+R209+R210+R211+R212+R213+R214+R215+R216+R217+R218+R219+R220+R221+R222+R223)</f>
        <v>0</v>
      </c>
      <c r="S224" s="169"/>
      <c r="T224" s="168">
        <f>(T203+T204+T205+T206+T207+T208+T209+T210+T211+T212+T213+T214+T215+T216+T217+T218+T219+T220+T221+T222+T223)</f>
        <v>0</v>
      </c>
      <c r="U224" s="169"/>
      <c r="V224" s="168">
        <f>(V203+V204+V205+V206+V207+V208+V209+V210+V211+V212+V213+V214+V215+V216+V217+V218+V219+V220+V221+V222+V223)</f>
        <v>0</v>
      </c>
      <c r="W224" s="169"/>
      <c r="X224" s="399">
        <f>(X203+X204+X205+X206+X207+X208+X209+X210+X211+X212+X213+X214+X215+X216+X217+X218+X219+X220+X221+X222+X223)</f>
        <v>0</v>
      </c>
      <c r="Y224" s="400"/>
      <c r="Z224" s="399">
        <f>(Z203+Z204+Z205+Z206+Z207+Z208+Z209+Z210+Z211+Z212+Z213+Z214+Z215+Z216+Z217+Z218+Z219+Z220+Z221+Z222+Z223)</f>
        <v>0</v>
      </c>
      <c r="AA224" s="400"/>
      <c r="AB224" s="399">
        <f>(AB203+AB204+AB205+AB206+AB207+AB208+AB209+AB210+AB211+AB212+AB213+AB214+AB215+AB216+AB217+AB218+AB219+AB220+AB221+AB222+AB223)</f>
        <v>0</v>
      </c>
      <c r="AC224" s="400"/>
      <c r="AE224" s="133"/>
      <c r="AF224" s="127"/>
      <c r="AG224" s="125"/>
      <c r="AH224" s="125"/>
      <c r="AI224" s="125"/>
      <c r="AJ224" s="125"/>
      <c r="AK224" s="125"/>
      <c r="AL224" s="125"/>
    </row>
    <row r="225" spans="2:2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</row>
    <row r="226" spans="2:29" x14ac:dyDescent="0.2">
      <c r="B226" s="224" t="s">
        <v>78</v>
      </c>
      <c r="C226" s="225"/>
      <c r="D226" s="225"/>
      <c r="E226" s="225"/>
      <c r="F226" s="225"/>
      <c r="G226" s="225"/>
      <c r="H226" s="226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</row>
    <row r="227" spans="2:29" ht="13.5" thickBot="1" x14ac:dyDescent="0.25">
      <c r="B227" s="227"/>
      <c r="C227" s="228"/>
      <c r="D227" s="228"/>
      <c r="E227" s="228"/>
      <c r="F227" s="228"/>
      <c r="G227" s="228"/>
      <c r="H227" s="229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</row>
    <row r="228" spans="2:29" ht="20.25" customHeight="1" thickBot="1" x14ac:dyDescent="0.25">
      <c r="B228" s="212" t="s">
        <v>60</v>
      </c>
      <c r="C228" s="213"/>
      <c r="D228" s="213"/>
      <c r="E228" s="214"/>
      <c r="F228" s="176" t="s">
        <v>44</v>
      </c>
      <c r="G228" s="177"/>
      <c r="H228" s="178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</row>
    <row r="229" spans="2:29" ht="13.5" customHeight="1" x14ac:dyDescent="0.2">
      <c r="B229" s="205" t="s">
        <v>85</v>
      </c>
      <c r="C229" s="206" t="s">
        <v>103</v>
      </c>
      <c r="D229" s="206" t="s">
        <v>103</v>
      </c>
      <c r="E229" s="210" t="s">
        <v>103</v>
      </c>
      <c r="F229" s="179">
        <f>(F203+H203+J203+L203+N203++P203+R203+T203+V203+X203+Z203+AB203)</f>
        <v>122</v>
      </c>
      <c r="G229" s="180"/>
      <c r="H229" s="181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29" ht="24.75" customHeight="1" x14ac:dyDescent="0.2">
      <c r="B230" s="199" t="s">
        <v>80</v>
      </c>
      <c r="C230" s="200" t="s">
        <v>104</v>
      </c>
      <c r="D230" s="200" t="s">
        <v>104</v>
      </c>
      <c r="E230" s="211" t="s">
        <v>104</v>
      </c>
      <c r="F230" s="163">
        <f>(F204+H204+J204+L204+N204++P204+R204+T204+V204+X204+Z204+AB204)</f>
        <v>43</v>
      </c>
      <c r="G230" s="164"/>
      <c r="H230" s="165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29" ht="12.75" customHeight="1" x14ac:dyDescent="0.2">
      <c r="B231" s="186" t="s">
        <v>105</v>
      </c>
      <c r="C231" s="187" t="s">
        <v>106</v>
      </c>
      <c r="D231" s="187" t="s">
        <v>106</v>
      </c>
      <c r="E231" s="208" t="s">
        <v>106</v>
      </c>
      <c r="F231" s="163">
        <f>(F205+H205+J205+L205+N205++P205+R205+T205+V205+X205+Z205+AB205)</f>
        <v>123</v>
      </c>
      <c r="G231" s="164"/>
      <c r="H231" s="165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29" ht="12.75" customHeight="1" x14ac:dyDescent="0.2">
      <c r="B232" s="186" t="s">
        <v>107</v>
      </c>
      <c r="C232" s="187" t="s">
        <v>108</v>
      </c>
      <c r="D232" s="187" t="s">
        <v>108</v>
      </c>
      <c r="E232" s="208" t="s">
        <v>108</v>
      </c>
      <c r="F232" s="163">
        <f>(F206+H206+J206+L206+N206+P206+R206+T206+V206+X206+Z206+AB206)</f>
        <v>7</v>
      </c>
      <c r="G232" s="164"/>
      <c r="H232" s="165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29" ht="12.75" customHeight="1" x14ac:dyDescent="0.2">
      <c r="B233" s="189" t="s">
        <v>109</v>
      </c>
      <c r="C233" s="190" t="s">
        <v>110</v>
      </c>
      <c r="D233" s="190" t="s">
        <v>110</v>
      </c>
      <c r="E233" s="209" t="s">
        <v>110</v>
      </c>
      <c r="F233" s="163">
        <f>(F207+H207+J207+L207+N207+P207+R207+T207+V207+X207+Z207+AB207)</f>
        <v>83</v>
      </c>
      <c r="G233" s="164"/>
      <c r="H233" s="165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29" ht="12.75" customHeight="1" x14ac:dyDescent="0.2">
      <c r="B234" s="189" t="s">
        <v>111</v>
      </c>
      <c r="C234" s="190" t="s">
        <v>112</v>
      </c>
      <c r="D234" s="190" t="s">
        <v>112</v>
      </c>
      <c r="E234" s="209" t="s">
        <v>112</v>
      </c>
      <c r="F234" s="163">
        <f>(F208+H208+J208+L208+N208+P208+R208+T208+V208+X208+Z208+AB208)</f>
        <v>87</v>
      </c>
      <c r="G234" s="164"/>
      <c r="H234" s="165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29" ht="12.75" customHeight="1" x14ac:dyDescent="0.2">
      <c r="B235" s="189" t="s">
        <v>113</v>
      </c>
      <c r="C235" s="190" t="s">
        <v>114</v>
      </c>
      <c r="D235" s="190" t="s">
        <v>114</v>
      </c>
      <c r="E235" s="209" t="s">
        <v>114</v>
      </c>
      <c r="F235" s="163">
        <f>(F209+H209+J209+L209+N209+P209+R209+T209+V209+X209+Z209+AB209)</f>
        <v>0</v>
      </c>
      <c r="G235" s="164"/>
      <c r="H235" s="165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29" ht="24" customHeight="1" x14ac:dyDescent="0.2">
      <c r="B236" s="189" t="s">
        <v>115</v>
      </c>
      <c r="C236" s="190" t="s">
        <v>116</v>
      </c>
      <c r="D236" s="190" t="s">
        <v>116</v>
      </c>
      <c r="E236" s="209" t="s">
        <v>116</v>
      </c>
      <c r="F236" s="163">
        <f t="shared" ref="F236:F249" si="1">(F210+H210+J210+L210+N210+P210+R210+T210+V210+X210+Z210+AB210)</f>
        <v>492</v>
      </c>
      <c r="G236" s="164"/>
      <c r="H236" s="165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29" ht="21.75" customHeight="1" x14ac:dyDescent="0.2">
      <c r="B237" s="198" t="s">
        <v>82</v>
      </c>
      <c r="C237" s="187" t="s">
        <v>117</v>
      </c>
      <c r="D237" s="187" t="s">
        <v>117</v>
      </c>
      <c r="E237" s="208" t="s">
        <v>117</v>
      </c>
      <c r="F237" s="163">
        <f t="shared" si="1"/>
        <v>12</v>
      </c>
      <c r="G237" s="164"/>
      <c r="H237" s="165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29" ht="12.75" customHeight="1" x14ac:dyDescent="0.2">
      <c r="B238" s="186" t="s">
        <v>118</v>
      </c>
      <c r="C238" s="187" t="s">
        <v>119</v>
      </c>
      <c r="D238" s="187" t="s">
        <v>119</v>
      </c>
      <c r="E238" s="208" t="s">
        <v>119</v>
      </c>
      <c r="F238" s="163">
        <f t="shared" si="1"/>
        <v>15</v>
      </c>
      <c r="G238" s="164"/>
      <c r="H238" s="165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29" ht="12.75" customHeight="1" x14ac:dyDescent="0.2">
      <c r="B239" s="186" t="s">
        <v>120</v>
      </c>
      <c r="C239" s="187" t="s">
        <v>121</v>
      </c>
      <c r="D239" s="187" t="s">
        <v>121</v>
      </c>
      <c r="E239" s="208" t="s">
        <v>121</v>
      </c>
      <c r="F239" s="163">
        <f t="shared" si="1"/>
        <v>74</v>
      </c>
      <c r="G239" s="164"/>
      <c r="H239" s="165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29" ht="12.75" customHeight="1" x14ac:dyDescent="0.2">
      <c r="B240" s="186" t="s">
        <v>122</v>
      </c>
      <c r="C240" s="187" t="s">
        <v>123</v>
      </c>
      <c r="D240" s="187" t="s">
        <v>123</v>
      </c>
      <c r="E240" s="208" t="s">
        <v>123</v>
      </c>
      <c r="F240" s="163">
        <f t="shared" si="1"/>
        <v>40</v>
      </c>
      <c r="G240" s="164"/>
      <c r="H240" s="165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 ht="12.75" customHeight="1" x14ac:dyDescent="0.2">
      <c r="B241" s="189" t="s">
        <v>84</v>
      </c>
      <c r="C241" s="190" t="s">
        <v>124</v>
      </c>
      <c r="D241" s="190" t="s">
        <v>124</v>
      </c>
      <c r="E241" s="209" t="s">
        <v>124</v>
      </c>
      <c r="F241" s="163">
        <f t="shared" si="1"/>
        <v>6</v>
      </c>
      <c r="G241" s="164"/>
      <c r="H241" s="165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 ht="12.75" customHeight="1" x14ac:dyDescent="0.2">
      <c r="B242" s="186" t="s">
        <v>125</v>
      </c>
      <c r="C242" s="187" t="s">
        <v>126</v>
      </c>
      <c r="D242" s="187" t="s">
        <v>126</v>
      </c>
      <c r="E242" s="208" t="s">
        <v>126</v>
      </c>
      <c r="F242" s="163">
        <f t="shared" si="1"/>
        <v>110</v>
      </c>
      <c r="G242" s="164"/>
      <c r="H242" s="165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 ht="12.75" customHeight="1" x14ac:dyDescent="0.2">
      <c r="B243" s="186" t="s">
        <v>61</v>
      </c>
      <c r="C243" s="187" t="s">
        <v>127</v>
      </c>
      <c r="D243" s="187" t="s">
        <v>127</v>
      </c>
      <c r="E243" s="208" t="s">
        <v>127</v>
      </c>
      <c r="F243" s="163">
        <f t="shared" si="1"/>
        <v>37</v>
      </c>
      <c r="G243" s="164"/>
      <c r="H243" s="165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 ht="12.75" customHeight="1" x14ac:dyDescent="0.2">
      <c r="B244" s="189" t="s">
        <v>128</v>
      </c>
      <c r="C244" s="190" t="s">
        <v>129</v>
      </c>
      <c r="D244" s="190" t="s">
        <v>129</v>
      </c>
      <c r="E244" s="209" t="s">
        <v>129</v>
      </c>
      <c r="F244" s="163">
        <f t="shared" si="1"/>
        <v>71</v>
      </c>
      <c r="G244" s="164"/>
      <c r="H244" s="165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 ht="12.75" customHeight="1" x14ac:dyDescent="0.2">
      <c r="B245" s="189" t="s">
        <v>130</v>
      </c>
      <c r="C245" s="190" t="s">
        <v>131</v>
      </c>
      <c r="D245" s="190" t="s">
        <v>131</v>
      </c>
      <c r="E245" s="209" t="s">
        <v>131</v>
      </c>
      <c r="F245" s="163">
        <f t="shared" si="1"/>
        <v>245</v>
      </c>
      <c r="G245" s="164"/>
      <c r="H245" s="165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 ht="12.75" customHeight="1" x14ac:dyDescent="0.2">
      <c r="B246" s="189" t="s">
        <v>132</v>
      </c>
      <c r="C246" s="190" t="s">
        <v>133</v>
      </c>
      <c r="D246" s="190" t="s">
        <v>133</v>
      </c>
      <c r="E246" s="209" t="s">
        <v>133</v>
      </c>
      <c r="F246" s="163">
        <f t="shared" si="1"/>
        <v>4</v>
      </c>
      <c r="G246" s="164"/>
      <c r="H246" s="165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 ht="12.75" customHeight="1" x14ac:dyDescent="0.2">
      <c r="B247" s="189" t="s">
        <v>134</v>
      </c>
      <c r="C247" s="190" t="s">
        <v>135</v>
      </c>
      <c r="D247" s="190" t="s">
        <v>135</v>
      </c>
      <c r="E247" s="209" t="s">
        <v>135</v>
      </c>
      <c r="F247" s="163">
        <f t="shared" si="1"/>
        <v>1094</v>
      </c>
      <c r="G247" s="164"/>
      <c r="H247" s="165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 ht="12.75" customHeight="1" x14ac:dyDescent="0.2">
      <c r="B248" s="186" t="s">
        <v>136</v>
      </c>
      <c r="C248" s="187" t="s">
        <v>137</v>
      </c>
      <c r="D248" s="187" t="s">
        <v>137</v>
      </c>
      <c r="E248" s="208" t="s">
        <v>137</v>
      </c>
      <c r="F248" s="163">
        <f t="shared" si="1"/>
        <v>16</v>
      </c>
      <c r="G248" s="164"/>
      <c r="H248" s="165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customHeight="1" thickBot="1" x14ac:dyDescent="0.25">
      <c r="B249" s="195" t="s">
        <v>138</v>
      </c>
      <c r="C249" s="196" t="s">
        <v>139</v>
      </c>
      <c r="D249" s="196" t="s">
        <v>139</v>
      </c>
      <c r="E249" s="235" t="s">
        <v>139</v>
      </c>
      <c r="F249" s="173">
        <f t="shared" si="1"/>
        <v>118</v>
      </c>
      <c r="G249" s="174"/>
      <c r="H249" s="175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 x14ac:dyDescent="0.25">
      <c r="B250" s="202" t="s">
        <v>41</v>
      </c>
      <c r="C250" s="203"/>
      <c r="D250" s="203"/>
      <c r="E250" s="204"/>
      <c r="F250" s="412">
        <f>SUM(F229:F249)</f>
        <v>2799</v>
      </c>
      <c r="G250" s="413"/>
      <c r="H250" s="414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 x14ac:dyDescent="0.2">
      <c r="B252" s="224" t="s">
        <v>62</v>
      </c>
      <c r="C252" s="225"/>
      <c r="D252" s="225"/>
      <c r="E252" s="225"/>
      <c r="F252" s="225"/>
      <c r="G252" s="225"/>
      <c r="H252" s="225"/>
      <c r="I252" s="225"/>
      <c r="J252" s="225"/>
      <c r="K252" s="225"/>
      <c r="L252" s="225"/>
      <c r="M252" s="225"/>
      <c r="N252" s="225"/>
      <c r="O252" s="225"/>
      <c r="P252" s="225"/>
      <c r="Q252" s="225"/>
      <c r="R252" s="225"/>
      <c r="S252" s="225"/>
      <c r="T252" s="225"/>
      <c r="U252" s="225"/>
      <c r="V252" s="225"/>
      <c r="W252" s="225"/>
      <c r="X252" s="225"/>
      <c r="Y252" s="225"/>
      <c r="Z252" s="225"/>
      <c r="AA252" s="225"/>
      <c r="AB252" s="225"/>
      <c r="AC252" s="226"/>
    </row>
    <row r="253" spans="2:32" ht="6.75" customHeight="1" thickBot="1" x14ac:dyDescent="0.25">
      <c r="B253" s="227"/>
      <c r="C253" s="228"/>
      <c r="D253" s="228"/>
      <c r="E253" s="228"/>
      <c r="F253" s="228"/>
      <c r="G253" s="228"/>
      <c r="H253" s="228"/>
      <c r="I253" s="228"/>
      <c r="J253" s="228"/>
      <c r="K253" s="228"/>
      <c r="L253" s="228"/>
      <c r="M253" s="228"/>
      <c r="N253" s="228"/>
      <c r="O253" s="228"/>
      <c r="P253" s="228"/>
      <c r="Q253" s="228"/>
      <c r="R253" s="228"/>
      <c r="S253" s="228"/>
      <c r="T253" s="228"/>
      <c r="U253" s="228"/>
      <c r="V253" s="228"/>
      <c r="W253" s="228"/>
      <c r="X253" s="228"/>
      <c r="Y253" s="228"/>
      <c r="Z253" s="228"/>
      <c r="AA253" s="228"/>
      <c r="AB253" s="228"/>
      <c r="AC253" s="229"/>
    </row>
    <row r="254" spans="2:32" x14ac:dyDescent="0.2">
      <c r="B254" s="232" t="s">
        <v>60</v>
      </c>
      <c r="C254" s="233"/>
      <c r="D254" s="233"/>
      <c r="E254" s="234"/>
      <c r="F254" s="415" t="s">
        <v>14</v>
      </c>
      <c r="G254" s="397"/>
      <c r="H254" s="420" t="s">
        <v>15</v>
      </c>
      <c r="I254" s="396"/>
      <c r="J254" s="396" t="s">
        <v>16</v>
      </c>
      <c r="K254" s="396"/>
      <c r="L254" s="396" t="s">
        <v>17</v>
      </c>
      <c r="M254" s="396"/>
      <c r="N254" s="396" t="s">
        <v>18</v>
      </c>
      <c r="O254" s="396"/>
      <c r="P254" s="396" t="s">
        <v>19</v>
      </c>
      <c r="Q254" s="396"/>
      <c r="R254" s="396" t="s">
        <v>21</v>
      </c>
      <c r="S254" s="396"/>
      <c r="T254" s="396" t="s">
        <v>22</v>
      </c>
      <c r="U254" s="396"/>
      <c r="V254" s="396" t="s">
        <v>23</v>
      </c>
      <c r="W254" s="396"/>
      <c r="X254" s="396" t="s">
        <v>24</v>
      </c>
      <c r="Y254" s="396"/>
      <c r="Z254" s="396" t="s">
        <v>25</v>
      </c>
      <c r="AA254" s="396"/>
      <c r="AB254" s="396" t="s">
        <v>26</v>
      </c>
      <c r="AC254" s="397"/>
    </row>
    <row r="255" spans="2:32" ht="12.75" customHeight="1" x14ac:dyDescent="0.2">
      <c r="B255" s="205" t="s">
        <v>85</v>
      </c>
      <c r="C255" s="206" t="s">
        <v>103</v>
      </c>
      <c r="D255" s="206" t="s">
        <v>103</v>
      </c>
      <c r="E255" s="207" t="s">
        <v>103</v>
      </c>
      <c r="F255" s="161">
        <v>1</v>
      </c>
      <c r="G255" s="162"/>
      <c r="H255" s="161"/>
      <c r="I255" s="162"/>
      <c r="J255" s="161"/>
      <c r="K255" s="162"/>
      <c r="L255" s="161"/>
      <c r="M255" s="162"/>
      <c r="N255" s="136"/>
      <c r="O255" s="137"/>
      <c r="P255" s="136"/>
      <c r="Q255" s="137"/>
      <c r="R255" s="136"/>
      <c r="S255" s="137"/>
      <c r="T255" s="136"/>
      <c r="U255" s="137"/>
      <c r="V255" s="136"/>
      <c r="W255" s="137"/>
      <c r="X255" s="136"/>
      <c r="Y255" s="137"/>
      <c r="Z255" s="136"/>
      <c r="AA255" s="137"/>
      <c r="AB255" s="136"/>
      <c r="AC255" s="137"/>
      <c r="AE255" s="126"/>
      <c r="AF255" s="127"/>
    </row>
    <row r="256" spans="2:32" ht="24.75" customHeight="1" x14ac:dyDescent="0.2">
      <c r="B256" s="199" t="s">
        <v>80</v>
      </c>
      <c r="C256" s="200" t="s">
        <v>104</v>
      </c>
      <c r="D256" s="200" t="s">
        <v>104</v>
      </c>
      <c r="E256" s="201" t="s">
        <v>104</v>
      </c>
      <c r="F256" s="161">
        <v>1</v>
      </c>
      <c r="G256" s="162"/>
      <c r="H256" s="161"/>
      <c r="I256" s="162"/>
      <c r="J256" s="161"/>
      <c r="K256" s="162"/>
      <c r="L256" s="161"/>
      <c r="M256" s="162"/>
      <c r="N256" s="136"/>
      <c r="O256" s="137"/>
      <c r="P256" s="136"/>
      <c r="Q256" s="137"/>
      <c r="R256" s="136"/>
      <c r="S256" s="137"/>
      <c r="T256" s="136"/>
      <c r="U256" s="137"/>
      <c r="V256" s="136"/>
      <c r="W256" s="137"/>
      <c r="X256" s="136"/>
      <c r="Y256" s="137"/>
      <c r="Z256" s="136"/>
      <c r="AA256" s="137"/>
      <c r="AB256" s="136"/>
      <c r="AC256" s="137"/>
      <c r="AE256" s="126"/>
      <c r="AF256" s="127"/>
    </row>
    <row r="257" spans="2:32" ht="12.75" customHeight="1" x14ac:dyDescent="0.2">
      <c r="B257" s="186" t="s">
        <v>105</v>
      </c>
      <c r="C257" s="187" t="s">
        <v>106</v>
      </c>
      <c r="D257" s="187" t="s">
        <v>106</v>
      </c>
      <c r="E257" s="188" t="s">
        <v>106</v>
      </c>
      <c r="F257" s="161">
        <v>0.99609999999999999</v>
      </c>
      <c r="G257" s="162"/>
      <c r="H257" s="161"/>
      <c r="I257" s="162"/>
      <c r="J257" s="161"/>
      <c r="K257" s="162"/>
      <c r="L257" s="161"/>
      <c r="M257" s="162"/>
      <c r="N257" s="136"/>
      <c r="O257" s="137"/>
      <c r="P257" s="136"/>
      <c r="Q257" s="137"/>
      <c r="R257" s="136"/>
      <c r="S257" s="137"/>
      <c r="T257" s="136"/>
      <c r="U257" s="137"/>
      <c r="V257" s="136"/>
      <c r="W257" s="137"/>
      <c r="X257" s="136"/>
      <c r="Y257" s="137"/>
      <c r="Z257" s="136"/>
      <c r="AA257" s="137"/>
      <c r="AB257" s="136"/>
      <c r="AC257" s="137"/>
      <c r="AE257" s="126"/>
      <c r="AF257" s="127"/>
    </row>
    <row r="258" spans="2:32" ht="12.75" customHeight="1" x14ac:dyDescent="0.2">
      <c r="B258" s="186" t="s">
        <v>107</v>
      </c>
      <c r="C258" s="187" t="s">
        <v>108</v>
      </c>
      <c r="D258" s="187" t="s">
        <v>108</v>
      </c>
      <c r="E258" s="188" t="s">
        <v>108</v>
      </c>
      <c r="F258" s="161">
        <v>1</v>
      </c>
      <c r="G258" s="162"/>
      <c r="H258" s="161"/>
      <c r="I258" s="162"/>
      <c r="J258" s="161"/>
      <c r="K258" s="162"/>
      <c r="L258" s="161"/>
      <c r="M258" s="162"/>
      <c r="N258" s="136"/>
      <c r="O258" s="137"/>
      <c r="P258" s="136"/>
      <c r="Q258" s="137"/>
      <c r="R258" s="136"/>
      <c r="S258" s="137"/>
      <c r="T258" s="136"/>
      <c r="U258" s="137"/>
      <c r="V258" s="136"/>
      <c r="W258" s="137"/>
      <c r="X258" s="136"/>
      <c r="Y258" s="137"/>
      <c r="Z258" s="136"/>
      <c r="AA258" s="137"/>
      <c r="AB258" s="136"/>
      <c r="AC258" s="137"/>
      <c r="AE258" s="126"/>
      <c r="AF258" s="127"/>
    </row>
    <row r="259" spans="2:32" ht="12.75" customHeight="1" x14ac:dyDescent="0.2">
      <c r="B259" s="189" t="s">
        <v>109</v>
      </c>
      <c r="C259" s="190" t="s">
        <v>110</v>
      </c>
      <c r="D259" s="190" t="s">
        <v>110</v>
      </c>
      <c r="E259" s="191" t="s">
        <v>110</v>
      </c>
      <c r="F259" s="161">
        <v>1</v>
      </c>
      <c r="G259" s="162"/>
      <c r="H259" s="161"/>
      <c r="I259" s="162"/>
      <c r="J259" s="161"/>
      <c r="K259" s="162"/>
      <c r="L259" s="161"/>
      <c r="M259" s="162"/>
      <c r="N259" s="136"/>
      <c r="O259" s="137"/>
      <c r="P259" s="136"/>
      <c r="Q259" s="137"/>
      <c r="R259" s="136"/>
      <c r="S259" s="137"/>
      <c r="T259" s="136"/>
      <c r="U259" s="137"/>
      <c r="V259" s="136"/>
      <c r="W259" s="137"/>
      <c r="X259" s="136"/>
      <c r="Y259" s="137"/>
      <c r="Z259" s="136"/>
      <c r="AA259" s="137"/>
      <c r="AB259" s="136"/>
      <c r="AC259" s="137"/>
      <c r="AE259" s="126"/>
      <c r="AF259" s="127"/>
    </row>
    <row r="260" spans="2:32" ht="12.75" customHeight="1" x14ac:dyDescent="0.2">
      <c r="B260" s="189" t="s">
        <v>111</v>
      </c>
      <c r="C260" s="190" t="s">
        <v>112</v>
      </c>
      <c r="D260" s="190" t="s">
        <v>112</v>
      </c>
      <c r="E260" s="191" t="s">
        <v>112</v>
      </c>
      <c r="F260" s="161">
        <v>1</v>
      </c>
      <c r="G260" s="162"/>
      <c r="H260" s="161"/>
      <c r="I260" s="162"/>
      <c r="J260" s="161"/>
      <c r="K260" s="162"/>
      <c r="L260" s="161"/>
      <c r="M260" s="162"/>
      <c r="N260" s="136"/>
      <c r="O260" s="137"/>
      <c r="P260" s="136"/>
      <c r="Q260" s="137"/>
      <c r="R260" s="136"/>
      <c r="S260" s="137"/>
      <c r="T260" s="136"/>
      <c r="U260" s="137"/>
      <c r="V260" s="136"/>
      <c r="W260" s="137"/>
      <c r="X260" s="136"/>
      <c r="Y260" s="137"/>
      <c r="Z260" s="136"/>
      <c r="AA260" s="137"/>
      <c r="AB260" s="136"/>
      <c r="AC260" s="137"/>
      <c r="AE260" s="126"/>
      <c r="AF260" s="127"/>
    </row>
    <row r="261" spans="2:32" ht="12.75" customHeight="1" x14ac:dyDescent="0.2">
      <c r="B261" s="189" t="s">
        <v>113</v>
      </c>
      <c r="C261" s="190" t="s">
        <v>114</v>
      </c>
      <c r="D261" s="190" t="s">
        <v>114</v>
      </c>
      <c r="E261" s="191" t="s">
        <v>114</v>
      </c>
      <c r="F261" s="161">
        <v>1</v>
      </c>
      <c r="G261" s="162"/>
      <c r="H261" s="161"/>
      <c r="I261" s="162"/>
      <c r="J261" s="161"/>
      <c r="K261" s="162"/>
      <c r="L261" s="161"/>
      <c r="M261" s="162"/>
      <c r="N261" s="136"/>
      <c r="O261" s="137"/>
      <c r="P261" s="136"/>
      <c r="Q261" s="137"/>
      <c r="R261" s="136"/>
      <c r="S261" s="137"/>
      <c r="T261" s="136"/>
      <c r="U261" s="137"/>
      <c r="V261" s="136"/>
      <c r="W261" s="137"/>
      <c r="X261" s="136"/>
      <c r="Y261" s="137"/>
      <c r="Z261" s="136"/>
      <c r="AA261" s="137"/>
      <c r="AB261" s="136"/>
      <c r="AC261" s="137"/>
      <c r="AE261" s="126"/>
      <c r="AF261" s="127"/>
    </row>
    <row r="262" spans="2:32" ht="26.25" customHeight="1" x14ac:dyDescent="0.2">
      <c r="B262" s="189" t="s">
        <v>115</v>
      </c>
      <c r="C262" s="190" t="s">
        <v>116</v>
      </c>
      <c r="D262" s="190" t="s">
        <v>116</v>
      </c>
      <c r="E262" s="191" t="s">
        <v>116</v>
      </c>
      <c r="F262" s="161">
        <v>1</v>
      </c>
      <c r="G262" s="162"/>
      <c r="H262" s="161"/>
      <c r="I262" s="162"/>
      <c r="J262" s="161"/>
      <c r="K262" s="162"/>
      <c r="L262" s="161"/>
      <c r="M262" s="162"/>
      <c r="N262" s="136"/>
      <c r="O262" s="137"/>
      <c r="P262" s="136"/>
      <c r="Q262" s="137"/>
      <c r="R262" s="136"/>
      <c r="S262" s="137"/>
      <c r="T262" s="136"/>
      <c r="U262" s="137"/>
      <c r="V262" s="136"/>
      <c r="W262" s="137"/>
      <c r="X262" s="136"/>
      <c r="Y262" s="137"/>
      <c r="Z262" s="136"/>
      <c r="AA262" s="137"/>
      <c r="AB262" s="136"/>
      <c r="AC262" s="137"/>
      <c r="AE262" s="126"/>
      <c r="AF262" s="127"/>
    </row>
    <row r="263" spans="2:32" ht="21.75" customHeight="1" x14ac:dyDescent="0.2">
      <c r="B263" s="198" t="s">
        <v>82</v>
      </c>
      <c r="C263" s="187" t="s">
        <v>117</v>
      </c>
      <c r="D263" s="187" t="s">
        <v>117</v>
      </c>
      <c r="E263" s="188" t="s">
        <v>117</v>
      </c>
      <c r="F263" s="161">
        <v>1</v>
      </c>
      <c r="G263" s="162"/>
      <c r="H263" s="161"/>
      <c r="I263" s="162"/>
      <c r="J263" s="161"/>
      <c r="K263" s="162"/>
      <c r="L263" s="161"/>
      <c r="M263" s="162"/>
      <c r="N263" s="136"/>
      <c r="O263" s="137"/>
      <c r="P263" s="136"/>
      <c r="Q263" s="137"/>
      <c r="R263" s="136"/>
      <c r="S263" s="137"/>
      <c r="T263" s="136"/>
      <c r="U263" s="137"/>
      <c r="V263" s="136"/>
      <c r="W263" s="137"/>
      <c r="X263" s="136"/>
      <c r="Y263" s="137"/>
      <c r="Z263" s="136"/>
      <c r="AA263" s="137"/>
      <c r="AB263" s="136"/>
      <c r="AC263" s="137"/>
      <c r="AE263" s="126"/>
      <c r="AF263" s="127"/>
    </row>
    <row r="264" spans="2:32" ht="12.75" customHeight="1" x14ac:dyDescent="0.2">
      <c r="B264" s="186" t="s">
        <v>118</v>
      </c>
      <c r="C264" s="187" t="s">
        <v>119</v>
      </c>
      <c r="D264" s="187" t="s">
        <v>119</v>
      </c>
      <c r="E264" s="188" t="s">
        <v>119</v>
      </c>
      <c r="F264" s="161">
        <v>1</v>
      </c>
      <c r="G264" s="162"/>
      <c r="H264" s="161"/>
      <c r="I264" s="162"/>
      <c r="J264" s="161"/>
      <c r="K264" s="162"/>
      <c r="L264" s="161"/>
      <c r="M264" s="162"/>
      <c r="N264" s="136"/>
      <c r="O264" s="137"/>
      <c r="P264" s="136"/>
      <c r="Q264" s="137"/>
      <c r="R264" s="136"/>
      <c r="S264" s="137"/>
      <c r="T264" s="136"/>
      <c r="U264" s="137"/>
      <c r="V264" s="136"/>
      <c r="W264" s="137"/>
      <c r="X264" s="136"/>
      <c r="Y264" s="137"/>
      <c r="Z264" s="136"/>
      <c r="AA264" s="137"/>
      <c r="AB264" s="136"/>
      <c r="AC264" s="137"/>
      <c r="AE264" s="126"/>
      <c r="AF264" s="127"/>
    </row>
    <row r="265" spans="2:32" ht="12.75" customHeight="1" x14ac:dyDescent="0.2">
      <c r="B265" s="186" t="s">
        <v>120</v>
      </c>
      <c r="C265" s="187" t="s">
        <v>121</v>
      </c>
      <c r="D265" s="187" t="s">
        <v>121</v>
      </c>
      <c r="E265" s="188" t="s">
        <v>121</v>
      </c>
      <c r="F265" s="161">
        <v>1</v>
      </c>
      <c r="G265" s="162"/>
      <c r="H265" s="161"/>
      <c r="I265" s="162"/>
      <c r="J265" s="161"/>
      <c r="K265" s="162"/>
      <c r="L265" s="161"/>
      <c r="M265" s="162"/>
      <c r="N265" s="136"/>
      <c r="O265" s="137"/>
      <c r="P265" s="136"/>
      <c r="Q265" s="137"/>
      <c r="R265" s="136"/>
      <c r="S265" s="137"/>
      <c r="T265" s="136"/>
      <c r="U265" s="137"/>
      <c r="V265" s="136"/>
      <c r="W265" s="137"/>
      <c r="X265" s="136"/>
      <c r="Y265" s="137"/>
      <c r="Z265" s="136"/>
      <c r="AA265" s="137"/>
      <c r="AB265" s="136"/>
      <c r="AC265" s="137"/>
      <c r="AE265" s="126"/>
      <c r="AF265" s="127"/>
    </row>
    <row r="266" spans="2:32" ht="12.75" customHeight="1" x14ac:dyDescent="0.2">
      <c r="B266" s="186" t="s">
        <v>122</v>
      </c>
      <c r="C266" s="187" t="s">
        <v>123</v>
      </c>
      <c r="D266" s="187" t="s">
        <v>123</v>
      </c>
      <c r="E266" s="188" t="s">
        <v>123</v>
      </c>
      <c r="F266" s="161">
        <v>0.66669999999999996</v>
      </c>
      <c r="G266" s="162"/>
      <c r="H266" s="161"/>
      <c r="I266" s="162"/>
      <c r="J266" s="161"/>
      <c r="K266" s="162"/>
      <c r="L266" s="161"/>
      <c r="M266" s="162"/>
      <c r="N266" s="136"/>
      <c r="O266" s="137"/>
      <c r="P266" s="136"/>
      <c r="Q266" s="137"/>
      <c r="R266" s="136"/>
      <c r="S266" s="137"/>
      <c r="T266" s="136"/>
      <c r="U266" s="137"/>
      <c r="V266" s="136"/>
      <c r="W266" s="137"/>
      <c r="X266" s="136"/>
      <c r="Y266" s="137"/>
      <c r="Z266" s="136"/>
      <c r="AA266" s="137"/>
      <c r="AB266" s="136"/>
      <c r="AC266" s="137"/>
      <c r="AE266" s="126"/>
      <c r="AF266" s="127"/>
    </row>
    <row r="267" spans="2:32" ht="12.75" customHeight="1" x14ac:dyDescent="0.2">
      <c r="B267" s="189" t="s">
        <v>84</v>
      </c>
      <c r="C267" s="190" t="s">
        <v>124</v>
      </c>
      <c r="D267" s="190" t="s">
        <v>124</v>
      </c>
      <c r="E267" s="191" t="s">
        <v>124</v>
      </c>
      <c r="F267" s="161">
        <v>1</v>
      </c>
      <c r="G267" s="162"/>
      <c r="H267" s="161"/>
      <c r="I267" s="162"/>
      <c r="J267" s="161"/>
      <c r="K267" s="162"/>
      <c r="L267" s="161"/>
      <c r="M267" s="162"/>
      <c r="N267" s="136"/>
      <c r="O267" s="137"/>
      <c r="P267" s="136"/>
      <c r="Q267" s="137"/>
      <c r="R267" s="136"/>
      <c r="S267" s="137"/>
      <c r="T267" s="136"/>
      <c r="U267" s="137"/>
      <c r="V267" s="136"/>
      <c r="W267" s="137"/>
      <c r="X267" s="136"/>
      <c r="Y267" s="137"/>
      <c r="Z267" s="136"/>
      <c r="AA267" s="137"/>
      <c r="AB267" s="136"/>
      <c r="AC267" s="137"/>
      <c r="AE267" s="126"/>
      <c r="AF267" s="127"/>
    </row>
    <row r="268" spans="2:32" ht="12.75" customHeight="1" x14ac:dyDescent="0.2">
      <c r="B268" s="186" t="s">
        <v>125</v>
      </c>
      <c r="C268" s="187" t="s">
        <v>126</v>
      </c>
      <c r="D268" s="187" t="s">
        <v>126</v>
      </c>
      <c r="E268" s="188" t="s">
        <v>126</v>
      </c>
      <c r="F268" s="161">
        <v>1</v>
      </c>
      <c r="G268" s="162"/>
      <c r="H268" s="161"/>
      <c r="I268" s="162"/>
      <c r="J268" s="161"/>
      <c r="K268" s="162"/>
      <c r="L268" s="161"/>
      <c r="M268" s="162"/>
      <c r="N268" s="136"/>
      <c r="O268" s="137"/>
      <c r="P268" s="136"/>
      <c r="Q268" s="137"/>
      <c r="R268" s="136"/>
      <c r="S268" s="137"/>
      <c r="T268" s="136"/>
      <c r="U268" s="137"/>
      <c r="V268" s="136"/>
      <c r="W268" s="137"/>
      <c r="X268" s="136"/>
      <c r="Y268" s="137"/>
      <c r="Z268" s="136"/>
      <c r="AA268" s="137"/>
      <c r="AB268" s="136"/>
      <c r="AC268" s="137"/>
      <c r="AE268" s="126"/>
      <c r="AF268" s="127"/>
    </row>
    <row r="269" spans="2:32" ht="12.75" customHeight="1" x14ac:dyDescent="0.2">
      <c r="B269" s="186" t="s">
        <v>61</v>
      </c>
      <c r="C269" s="187" t="s">
        <v>127</v>
      </c>
      <c r="D269" s="187" t="s">
        <v>127</v>
      </c>
      <c r="E269" s="188" t="s">
        <v>127</v>
      </c>
      <c r="F269" s="161">
        <v>1</v>
      </c>
      <c r="G269" s="162"/>
      <c r="H269" s="161"/>
      <c r="I269" s="162"/>
      <c r="J269" s="161"/>
      <c r="K269" s="162"/>
      <c r="L269" s="161"/>
      <c r="M269" s="162"/>
      <c r="N269" s="136"/>
      <c r="O269" s="137"/>
      <c r="P269" s="136"/>
      <c r="Q269" s="137"/>
      <c r="R269" s="136"/>
      <c r="S269" s="137"/>
      <c r="T269" s="136"/>
      <c r="U269" s="137"/>
      <c r="V269" s="136"/>
      <c r="W269" s="137"/>
      <c r="X269" s="136"/>
      <c r="Y269" s="137"/>
      <c r="Z269" s="136"/>
      <c r="AA269" s="137"/>
      <c r="AB269" s="136"/>
      <c r="AC269" s="137"/>
      <c r="AE269" s="126"/>
      <c r="AF269" s="127"/>
    </row>
    <row r="270" spans="2:32" ht="12.75" customHeight="1" x14ac:dyDescent="0.2">
      <c r="B270" s="189" t="s">
        <v>128</v>
      </c>
      <c r="C270" s="190" t="s">
        <v>129</v>
      </c>
      <c r="D270" s="190" t="s">
        <v>129</v>
      </c>
      <c r="E270" s="191" t="s">
        <v>129</v>
      </c>
      <c r="F270" s="161">
        <v>1</v>
      </c>
      <c r="G270" s="162"/>
      <c r="H270" s="161"/>
      <c r="I270" s="162"/>
      <c r="J270" s="161"/>
      <c r="K270" s="162"/>
      <c r="L270" s="161"/>
      <c r="M270" s="162"/>
      <c r="N270" s="136"/>
      <c r="O270" s="137"/>
      <c r="P270" s="136"/>
      <c r="Q270" s="137"/>
      <c r="R270" s="136"/>
      <c r="S270" s="137"/>
      <c r="T270" s="136"/>
      <c r="U270" s="137"/>
      <c r="V270" s="136"/>
      <c r="W270" s="137"/>
      <c r="X270" s="136"/>
      <c r="Y270" s="137"/>
      <c r="Z270" s="136"/>
      <c r="AA270" s="137"/>
      <c r="AB270" s="136"/>
      <c r="AC270" s="137"/>
      <c r="AE270" s="126"/>
      <c r="AF270" s="127"/>
    </row>
    <row r="271" spans="2:32" ht="23.25" customHeight="1" x14ac:dyDescent="0.2">
      <c r="B271" s="189" t="s">
        <v>130</v>
      </c>
      <c r="C271" s="190" t="s">
        <v>131</v>
      </c>
      <c r="D271" s="190" t="s">
        <v>131</v>
      </c>
      <c r="E271" s="191" t="s">
        <v>131</v>
      </c>
      <c r="F271" s="161">
        <v>1</v>
      </c>
      <c r="G271" s="162"/>
      <c r="H271" s="161"/>
      <c r="I271" s="162"/>
      <c r="J271" s="161"/>
      <c r="K271" s="162"/>
      <c r="L271" s="161"/>
      <c r="M271" s="162"/>
      <c r="N271" s="136"/>
      <c r="O271" s="137"/>
      <c r="P271" s="136"/>
      <c r="Q271" s="137"/>
      <c r="R271" s="136"/>
      <c r="S271" s="137"/>
      <c r="T271" s="136"/>
      <c r="U271" s="137"/>
      <c r="V271" s="136"/>
      <c r="W271" s="137"/>
      <c r="X271" s="136"/>
      <c r="Y271" s="137"/>
      <c r="Z271" s="136"/>
      <c r="AA271" s="137"/>
      <c r="AB271" s="136"/>
      <c r="AC271" s="137"/>
      <c r="AE271" s="126"/>
      <c r="AF271" s="127"/>
    </row>
    <row r="272" spans="2:32" ht="12.75" customHeight="1" x14ac:dyDescent="0.2">
      <c r="B272" s="189" t="s">
        <v>132</v>
      </c>
      <c r="C272" s="190" t="s">
        <v>133</v>
      </c>
      <c r="D272" s="190" t="s">
        <v>133</v>
      </c>
      <c r="E272" s="191" t="s">
        <v>133</v>
      </c>
      <c r="F272" s="161">
        <v>1</v>
      </c>
      <c r="G272" s="162"/>
      <c r="H272" s="161"/>
      <c r="I272" s="162"/>
      <c r="J272" s="161"/>
      <c r="K272" s="162"/>
      <c r="L272" s="161"/>
      <c r="M272" s="162"/>
      <c r="N272" s="136"/>
      <c r="O272" s="137"/>
      <c r="P272" s="136"/>
      <c r="Q272" s="137"/>
      <c r="R272" s="136"/>
      <c r="S272" s="137"/>
      <c r="T272" s="136"/>
      <c r="U272" s="137"/>
      <c r="V272" s="136"/>
      <c r="W272" s="137"/>
      <c r="X272" s="136"/>
      <c r="Y272" s="137"/>
      <c r="Z272" s="136"/>
      <c r="AA272" s="137"/>
      <c r="AB272" s="136"/>
      <c r="AC272" s="137"/>
      <c r="AE272" s="126"/>
      <c r="AF272" s="127"/>
    </row>
    <row r="273" spans="2:39" ht="12.75" customHeight="1" x14ac:dyDescent="0.2">
      <c r="B273" s="189" t="s">
        <v>134</v>
      </c>
      <c r="C273" s="190" t="s">
        <v>135</v>
      </c>
      <c r="D273" s="190" t="s">
        <v>135</v>
      </c>
      <c r="E273" s="191" t="s">
        <v>135</v>
      </c>
      <c r="F273" s="161">
        <v>0.99950000000000006</v>
      </c>
      <c r="G273" s="162"/>
      <c r="H273" s="161"/>
      <c r="I273" s="162"/>
      <c r="J273" s="136"/>
      <c r="K273" s="137"/>
      <c r="L273" s="161"/>
      <c r="M273" s="162"/>
      <c r="N273" s="136"/>
      <c r="O273" s="137"/>
      <c r="P273" s="136"/>
      <c r="Q273" s="137"/>
      <c r="R273" s="136"/>
      <c r="S273" s="137"/>
      <c r="T273" s="136"/>
      <c r="U273" s="137"/>
      <c r="V273" s="136"/>
      <c r="W273" s="137"/>
      <c r="X273" s="136"/>
      <c r="Y273" s="137"/>
      <c r="Z273" s="136"/>
      <c r="AA273" s="137"/>
      <c r="AB273" s="136"/>
      <c r="AC273" s="137"/>
      <c r="AE273" s="126"/>
      <c r="AF273" s="127"/>
    </row>
    <row r="274" spans="2:39" ht="23.25" customHeight="1" x14ac:dyDescent="0.2">
      <c r="B274" s="186" t="s">
        <v>136</v>
      </c>
      <c r="C274" s="187" t="s">
        <v>137</v>
      </c>
      <c r="D274" s="187" t="s">
        <v>137</v>
      </c>
      <c r="E274" s="188" t="s">
        <v>137</v>
      </c>
      <c r="F274" s="161">
        <v>1</v>
      </c>
      <c r="G274" s="162"/>
      <c r="H274" s="161"/>
      <c r="I274" s="162"/>
      <c r="J274" s="161"/>
      <c r="K274" s="162"/>
      <c r="L274" s="161"/>
      <c r="M274" s="162"/>
      <c r="N274" s="136"/>
      <c r="O274" s="137"/>
      <c r="P274" s="136"/>
      <c r="Q274" s="137"/>
      <c r="R274" s="136"/>
      <c r="S274" s="137"/>
      <c r="T274" s="136"/>
      <c r="U274" s="137"/>
      <c r="V274" s="136"/>
      <c r="W274" s="137"/>
      <c r="X274" s="136"/>
      <c r="Y274" s="137"/>
      <c r="Z274" s="136"/>
      <c r="AA274" s="137"/>
      <c r="AB274" s="136"/>
      <c r="AC274" s="137"/>
      <c r="AE274" s="126"/>
      <c r="AF274" s="127"/>
    </row>
    <row r="275" spans="2:39" ht="13.5" customHeight="1" thickBot="1" x14ac:dyDescent="0.25">
      <c r="B275" s="195" t="s">
        <v>138</v>
      </c>
      <c r="C275" s="196" t="s">
        <v>139</v>
      </c>
      <c r="D275" s="196" t="s">
        <v>139</v>
      </c>
      <c r="E275" s="197" t="s">
        <v>139</v>
      </c>
      <c r="F275" s="161">
        <v>1</v>
      </c>
      <c r="G275" s="162"/>
      <c r="H275" s="136"/>
      <c r="I275" s="137"/>
      <c r="J275" s="136"/>
      <c r="K275" s="137"/>
      <c r="L275" s="161"/>
      <c r="M275" s="162"/>
      <c r="N275" s="136"/>
      <c r="O275" s="137"/>
      <c r="P275" s="136"/>
      <c r="Q275" s="137"/>
      <c r="R275" s="136"/>
      <c r="S275" s="137"/>
      <c r="T275" s="136"/>
      <c r="U275" s="137"/>
      <c r="V275" s="136"/>
      <c r="W275" s="137"/>
      <c r="X275" s="136"/>
      <c r="Y275" s="137"/>
      <c r="Z275" s="136"/>
      <c r="AA275" s="137"/>
      <c r="AB275" s="136"/>
      <c r="AC275" s="137"/>
      <c r="AE275" s="126"/>
    </row>
    <row r="276" spans="2:39" x14ac:dyDescent="0.2">
      <c r="B276" s="418"/>
      <c r="C276" s="418"/>
      <c r="D276" s="418"/>
      <c r="E276" s="418"/>
      <c r="F276" s="418"/>
      <c r="G276" s="418"/>
      <c r="H276" s="418"/>
      <c r="I276" s="418"/>
      <c r="J276" s="418"/>
      <c r="K276" s="418"/>
      <c r="L276" s="418"/>
      <c r="M276" s="418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  <c r="AE276" s="126"/>
    </row>
    <row r="277" spans="2:39" x14ac:dyDescent="0.2">
      <c r="B277" s="428" t="s">
        <v>63</v>
      </c>
      <c r="C277" s="428"/>
      <c r="D277" s="428"/>
      <c r="E277" s="428"/>
      <c r="F277" s="428"/>
      <c r="G277" s="428"/>
      <c r="H277" s="428"/>
      <c r="I277" s="428"/>
      <c r="J277" s="428"/>
      <c r="K277" s="428"/>
      <c r="L277" s="428"/>
      <c r="M277" s="428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39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39" ht="13.5" thickBot="1" x14ac:dyDescent="0.25"/>
    <row r="280" spans="2:39" ht="12.75" customHeight="1" x14ac:dyDescent="0.2">
      <c r="B280" s="224" t="s">
        <v>64</v>
      </c>
      <c r="C280" s="225"/>
      <c r="D280" s="225"/>
      <c r="E280" s="225"/>
      <c r="F280" s="225"/>
      <c r="G280" s="225"/>
      <c r="H280" s="225"/>
      <c r="I280" s="225"/>
      <c r="J280" s="225"/>
      <c r="K280" s="225"/>
      <c r="L280" s="225"/>
      <c r="M280" s="225"/>
      <c r="N280" s="225"/>
      <c r="O280" s="225"/>
      <c r="P280" s="225"/>
      <c r="Q280" s="225"/>
      <c r="R280" s="225"/>
      <c r="S280" s="225"/>
      <c r="T280" s="225"/>
      <c r="U280" s="225"/>
      <c r="V280" s="225"/>
      <c r="W280" s="225"/>
      <c r="X280" s="225"/>
      <c r="Y280" s="225"/>
      <c r="Z280" s="225"/>
      <c r="AA280" s="225"/>
      <c r="AB280" s="225"/>
      <c r="AC280" s="226"/>
    </row>
    <row r="281" spans="2:39" x14ac:dyDescent="0.2">
      <c r="B281" s="423"/>
      <c r="C281" s="424"/>
      <c r="D281" s="424"/>
      <c r="E281" s="424"/>
      <c r="F281" s="424"/>
      <c r="G281" s="424"/>
      <c r="H281" s="424"/>
      <c r="I281" s="424"/>
      <c r="J281" s="424"/>
      <c r="K281" s="424"/>
      <c r="L281" s="424"/>
      <c r="M281" s="424"/>
      <c r="N281" s="424"/>
      <c r="O281" s="424"/>
      <c r="P281" s="424"/>
      <c r="Q281" s="424"/>
      <c r="R281" s="424"/>
      <c r="S281" s="424"/>
      <c r="T281" s="424"/>
      <c r="U281" s="424"/>
      <c r="V281" s="424"/>
      <c r="W281" s="424"/>
      <c r="X281" s="424"/>
      <c r="Y281" s="424"/>
      <c r="Z281" s="424"/>
      <c r="AA281" s="424"/>
      <c r="AB281" s="424"/>
      <c r="AC281" s="424"/>
      <c r="AD281" s="15"/>
      <c r="AE281" s="81"/>
      <c r="AF281" s="81"/>
      <c r="AG281" s="81"/>
      <c r="AH281" s="81"/>
      <c r="AI281" s="81"/>
      <c r="AJ281" s="81"/>
      <c r="AK281" s="81"/>
      <c r="AL281" s="81"/>
      <c r="AM281" s="81"/>
    </row>
    <row r="282" spans="2:39" x14ac:dyDescent="0.2">
      <c r="B282" s="419" t="s">
        <v>45</v>
      </c>
      <c r="C282" s="419"/>
      <c r="D282" s="419"/>
      <c r="E282" s="419"/>
      <c r="F282" s="230" t="s">
        <v>14</v>
      </c>
      <c r="G282" s="230"/>
      <c r="H282" s="230" t="s">
        <v>15</v>
      </c>
      <c r="I282" s="230"/>
      <c r="J282" s="230" t="s">
        <v>16</v>
      </c>
      <c r="K282" s="230"/>
      <c r="L282" s="230" t="s">
        <v>17</v>
      </c>
      <c r="M282" s="230"/>
      <c r="N282" s="230" t="s">
        <v>18</v>
      </c>
      <c r="O282" s="230"/>
      <c r="P282" s="230" t="s">
        <v>19</v>
      </c>
      <c r="Q282" s="230"/>
      <c r="R282" s="230" t="s">
        <v>21</v>
      </c>
      <c r="S282" s="230"/>
      <c r="T282" s="230" t="s">
        <v>22</v>
      </c>
      <c r="U282" s="230"/>
      <c r="V282" s="230" t="s">
        <v>23</v>
      </c>
      <c r="W282" s="230"/>
      <c r="X282" s="230" t="s">
        <v>24</v>
      </c>
      <c r="Y282" s="230"/>
      <c r="Z282" s="230" t="s">
        <v>25</v>
      </c>
      <c r="AA282" s="230"/>
      <c r="AB282" s="230" t="s">
        <v>26</v>
      </c>
      <c r="AC282" s="422"/>
      <c r="AD282" s="15"/>
      <c r="AE282" s="128"/>
      <c r="AF282" s="81"/>
      <c r="AG282" s="81"/>
      <c r="AH282" s="81"/>
      <c r="AI282" s="81"/>
      <c r="AJ282" s="81"/>
      <c r="AK282" s="81"/>
      <c r="AL282" s="81"/>
      <c r="AM282" s="81"/>
    </row>
    <row r="283" spans="2:39" x14ac:dyDescent="0.2">
      <c r="B283" s="426" t="s">
        <v>46</v>
      </c>
      <c r="C283" s="427"/>
      <c r="D283" s="427"/>
      <c r="E283" s="427"/>
      <c r="F283" s="398">
        <v>2322</v>
      </c>
      <c r="G283" s="398"/>
      <c r="H283" s="398"/>
      <c r="I283" s="398"/>
      <c r="J283" s="398"/>
      <c r="K283" s="398"/>
      <c r="L283" s="398"/>
      <c r="M283" s="398"/>
      <c r="N283" s="398"/>
      <c r="O283" s="398"/>
      <c r="P283" s="398"/>
      <c r="Q283" s="398"/>
      <c r="R283" s="398"/>
      <c r="S283" s="398"/>
      <c r="T283" s="398"/>
      <c r="U283" s="398"/>
      <c r="V283" s="398"/>
      <c r="W283" s="398"/>
      <c r="X283" s="398"/>
      <c r="Y283" s="398"/>
      <c r="Z283" s="398"/>
      <c r="AA283" s="398"/>
      <c r="AB283" s="398"/>
      <c r="AC283" s="421"/>
      <c r="AD283" s="15"/>
      <c r="AE283" s="129"/>
      <c r="AF283" s="130"/>
      <c r="AG283" s="81"/>
      <c r="AH283" s="81"/>
      <c r="AI283" s="81"/>
      <c r="AJ283" s="81"/>
      <c r="AK283" s="81"/>
      <c r="AL283" s="81"/>
      <c r="AM283" s="81"/>
    </row>
    <row r="284" spans="2:39" x14ac:dyDescent="0.2">
      <c r="B284" s="438" t="s">
        <v>47</v>
      </c>
      <c r="C284" s="439"/>
      <c r="D284" s="439"/>
      <c r="E284" s="439"/>
      <c r="F284" s="137">
        <v>121</v>
      </c>
      <c r="G284" s="137"/>
      <c r="H284" s="137"/>
      <c r="I284" s="137"/>
      <c r="J284" s="137"/>
      <c r="K284" s="137"/>
      <c r="L284" s="137"/>
      <c r="M284" s="137"/>
      <c r="N284" s="137"/>
      <c r="O284" s="137"/>
      <c r="P284" s="137"/>
      <c r="Q284" s="137"/>
      <c r="R284" s="137"/>
      <c r="S284" s="137"/>
      <c r="T284" s="137"/>
      <c r="U284" s="137"/>
      <c r="V284" s="137"/>
      <c r="W284" s="137"/>
      <c r="X284" s="137"/>
      <c r="Y284" s="137"/>
      <c r="Z284" s="137"/>
      <c r="AA284" s="137"/>
      <c r="AB284" s="137"/>
      <c r="AC284" s="425"/>
      <c r="AD284" s="15"/>
      <c r="AE284" s="129"/>
      <c r="AF284" s="130"/>
      <c r="AG284" s="81"/>
      <c r="AH284" s="81"/>
      <c r="AI284" s="81"/>
      <c r="AJ284" s="81"/>
      <c r="AK284" s="81"/>
      <c r="AL284" s="81"/>
      <c r="AM284" s="81"/>
    </row>
    <row r="285" spans="2:39" x14ac:dyDescent="0.2">
      <c r="B285" s="438" t="s">
        <v>48</v>
      </c>
      <c r="C285" s="439"/>
      <c r="D285" s="439"/>
      <c r="E285" s="439"/>
      <c r="F285" s="137">
        <v>2</v>
      </c>
      <c r="G285" s="137"/>
      <c r="H285" s="137"/>
      <c r="I285" s="137"/>
      <c r="J285" s="137"/>
      <c r="K285" s="137"/>
      <c r="L285" s="137"/>
      <c r="M285" s="137"/>
      <c r="N285" s="137"/>
      <c r="O285" s="137"/>
      <c r="P285" s="137"/>
      <c r="Q285" s="137"/>
      <c r="R285" s="137"/>
      <c r="S285" s="137"/>
      <c r="T285" s="137"/>
      <c r="U285" s="137"/>
      <c r="V285" s="137"/>
      <c r="W285" s="137"/>
      <c r="X285" s="137"/>
      <c r="Y285" s="137"/>
      <c r="Z285" s="137"/>
      <c r="AA285" s="137"/>
      <c r="AB285" s="137"/>
      <c r="AC285" s="425"/>
      <c r="AD285" s="15"/>
      <c r="AE285" s="129"/>
      <c r="AF285" s="130"/>
      <c r="AG285" s="81"/>
      <c r="AH285" s="81"/>
      <c r="AI285" s="81"/>
      <c r="AJ285" s="81"/>
      <c r="AK285" s="81"/>
      <c r="AL285" s="81"/>
      <c r="AM285" s="81"/>
    </row>
    <row r="286" spans="2:39" x14ac:dyDescent="0.2">
      <c r="B286" s="438" t="s">
        <v>49</v>
      </c>
      <c r="C286" s="439"/>
      <c r="D286" s="439"/>
      <c r="E286" s="439"/>
      <c r="F286" s="137">
        <v>0</v>
      </c>
      <c r="G286" s="137"/>
      <c r="H286" s="137"/>
      <c r="I286" s="137"/>
      <c r="J286" s="137"/>
      <c r="K286" s="137"/>
      <c r="L286" s="137"/>
      <c r="M286" s="137"/>
      <c r="N286" s="137"/>
      <c r="O286" s="137"/>
      <c r="P286" s="137"/>
      <c r="Q286" s="137"/>
      <c r="R286" s="137"/>
      <c r="S286" s="137"/>
      <c r="T286" s="137"/>
      <c r="U286" s="137"/>
      <c r="V286" s="137"/>
      <c r="W286" s="137"/>
      <c r="X286" s="137"/>
      <c r="Y286" s="137"/>
      <c r="Z286" s="137"/>
      <c r="AA286" s="137"/>
      <c r="AB286" s="137"/>
      <c r="AC286" s="425"/>
      <c r="AD286" s="15"/>
      <c r="AE286" s="129"/>
      <c r="AF286" s="130"/>
      <c r="AG286" s="81"/>
      <c r="AH286" s="81"/>
      <c r="AI286" s="81"/>
      <c r="AJ286" s="81"/>
      <c r="AK286" s="81"/>
      <c r="AL286" s="81"/>
      <c r="AM286" s="81"/>
    </row>
    <row r="287" spans="2:39" x14ac:dyDescent="0.2">
      <c r="B287" s="438" t="s">
        <v>6</v>
      </c>
      <c r="C287" s="439"/>
      <c r="D287" s="439"/>
      <c r="E287" s="439"/>
      <c r="F287" s="137">
        <v>126</v>
      </c>
      <c r="G287" s="137"/>
      <c r="H287" s="137"/>
      <c r="I287" s="137"/>
      <c r="J287" s="137"/>
      <c r="K287" s="137"/>
      <c r="L287" s="137"/>
      <c r="M287" s="137"/>
      <c r="N287" s="137"/>
      <c r="O287" s="137"/>
      <c r="P287" s="137"/>
      <c r="Q287" s="137"/>
      <c r="R287" s="137"/>
      <c r="S287" s="137"/>
      <c r="T287" s="137"/>
      <c r="U287" s="137"/>
      <c r="V287" s="137"/>
      <c r="W287" s="137"/>
      <c r="X287" s="137"/>
      <c r="Y287" s="137"/>
      <c r="Z287" s="137"/>
      <c r="AA287" s="137"/>
      <c r="AB287" s="137"/>
      <c r="AC287" s="425"/>
      <c r="AD287" s="15"/>
      <c r="AE287" s="129"/>
      <c r="AF287" s="130"/>
      <c r="AG287" s="81"/>
      <c r="AH287" s="81"/>
      <c r="AI287" s="81"/>
      <c r="AJ287" s="81"/>
      <c r="AK287" s="81"/>
      <c r="AL287" s="81"/>
      <c r="AM287" s="81"/>
    </row>
    <row r="288" spans="2:39" ht="13.5" thickBot="1" x14ac:dyDescent="0.25">
      <c r="B288" s="446" t="s">
        <v>50</v>
      </c>
      <c r="C288" s="447"/>
      <c r="D288" s="447"/>
      <c r="E288" s="447"/>
      <c r="F288" s="137">
        <v>228</v>
      </c>
      <c r="G288" s="137"/>
      <c r="H288" s="137"/>
      <c r="I288" s="137"/>
      <c r="J288" s="137"/>
      <c r="K288" s="137"/>
      <c r="L288" s="137"/>
      <c r="M288" s="137"/>
      <c r="N288" s="137"/>
      <c r="O288" s="137"/>
      <c r="P288" s="137"/>
      <c r="Q288" s="137"/>
      <c r="R288" s="137"/>
      <c r="S288" s="137"/>
      <c r="T288" s="137"/>
      <c r="U288" s="137"/>
      <c r="V288" s="137"/>
      <c r="W288" s="137"/>
      <c r="X288" s="137"/>
      <c r="Y288" s="137"/>
      <c r="Z288" s="137"/>
      <c r="AA288" s="137"/>
      <c r="AB288" s="137"/>
      <c r="AC288" s="425"/>
      <c r="AD288" s="15"/>
      <c r="AE288" s="131"/>
      <c r="AF288" s="132"/>
      <c r="AG288" s="81"/>
      <c r="AH288" s="81"/>
      <c r="AI288" s="81"/>
      <c r="AJ288" s="81"/>
      <c r="AK288" s="81"/>
      <c r="AL288" s="81"/>
      <c r="AM288" s="81"/>
    </row>
    <row r="289" spans="2:39" ht="13.5" thickBot="1" x14ac:dyDescent="0.25">
      <c r="B289" s="401" t="s">
        <v>41</v>
      </c>
      <c r="C289" s="170"/>
      <c r="D289" s="170"/>
      <c r="E289" s="170"/>
      <c r="F289" s="436">
        <f>SUM(F283:F288)</f>
        <v>2799</v>
      </c>
      <c r="G289" s="437"/>
      <c r="H289" s="403">
        <f>SUM(H283:H288)</f>
        <v>0</v>
      </c>
      <c r="I289" s="404"/>
      <c r="J289" s="416">
        <f>SUM(J283:J288)</f>
        <v>0</v>
      </c>
      <c r="K289" s="416"/>
      <c r="L289" s="403">
        <f>SUM(L283:L288)</f>
        <v>0</v>
      </c>
      <c r="M289" s="404"/>
      <c r="N289" s="416">
        <f>SUM(N283:N288)</f>
        <v>0</v>
      </c>
      <c r="O289" s="416"/>
      <c r="P289" s="403">
        <f>P283+P284+P285+P286+P287+P288</f>
        <v>0</v>
      </c>
      <c r="Q289" s="404"/>
      <c r="R289" s="403">
        <f>R283+R284+R285+R286+R287+R288</f>
        <v>0</v>
      </c>
      <c r="S289" s="404"/>
      <c r="T289" s="403">
        <f>T283+T284+T285+T286+T287+T288</f>
        <v>0</v>
      </c>
      <c r="U289" s="404"/>
      <c r="V289" s="403">
        <f>V283+V284+V285+V286+V287+V288</f>
        <v>0</v>
      </c>
      <c r="W289" s="404"/>
      <c r="X289" s="403">
        <f>X283+X284+X285+X286+X287+X288</f>
        <v>0</v>
      </c>
      <c r="Y289" s="404"/>
      <c r="Z289" s="403">
        <f>Z283+Z284+Z285+Z286+Z287+Z288</f>
        <v>0</v>
      </c>
      <c r="AA289" s="404"/>
      <c r="AB289" s="403">
        <f>AB283+AB284+AB285+AB286+AB287+AB288</f>
        <v>0</v>
      </c>
      <c r="AC289" s="416"/>
      <c r="AD289" s="15"/>
      <c r="AE289" s="135"/>
      <c r="AF289" s="135"/>
      <c r="AG289" s="81"/>
      <c r="AH289" s="81"/>
      <c r="AI289" s="81"/>
      <c r="AJ289" s="81"/>
      <c r="AK289" s="81"/>
      <c r="AL289" s="81"/>
      <c r="AM289" s="81"/>
    </row>
    <row r="290" spans="2:39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</row>
    <row r="291" spans="2:39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</row>
    <row r="295" spans="2:39" ht="13.5" thickBot="1" x14ac:dyDescent="0.25"/>
    <row r="296" spans="2:39" ht="12.75" customHeight="1" x14ac:dyDescent="0.2">
      <c r="B296" s="224" t="s">
        <v>79</v>
      </c>
      <c r="C296" s="225"/>
      <c r="D296" s="225"/>
      <c r="E296" s="225"/>
      <c r="F296" s="225"/>
      <c r="G296" s="226"/>
      <c r="H296" s="3"/>
    </row>
    <row r="297" spans="2:39" ht="13.5" thickBot="1" x14ac:dyDescent="0.25">
      <c r="B297" s="227"/>
      <c r="C297" s="228"/>
      <c r="D297" s="228"/>
      <c r="E297" s="228"/>
      <c r="F297" s="228"/>
      <c r="G297" s="229"/>
      <c r="H297" s="3"/>
    </row>
    <row r="298" spans="2:39" ht="13.5" thickBot="1" x14ac:dyDescent="0.25">
      <c r="B298" s="448" t="s">
        <v>45</v>
      </c>
      <c r="C298" s="449"/>
      <c r="D298" s="449"/>
      <c r="E298" s="450"/>
      <c r="F298" s="441" t="s">
        <v>44</v>
      </c>
      <c r="G298" s="442"/>
      <c r="H298" s="3"/>
    </row>
    <row r="299" spans="2:39" x14ac:dyDescent="0.2">
      <c r="B299" s="443" t="s">
        <v>46</v>
      </c>
      <c r="C299" s="444"/>
      <c r="D299" s="444"/>
      <c r="E299" s="445"/>
      <c r="F299" s="434">
        <f t="shared" ref="F299:F304" si="2">(F283+H283+J283+L283+N283+P283+R283+T283+V283+X283+Z283++AB283)</f>
        <v>2322</v>
      </c>
      <c r="G299" s="435"/>
    </row>
    <row r="300" spans="2:39" x14ac:dyDescent="0.2">
      <c r="B300" s="438" t="s">
        <v>47</v>
      </c>
      <c r="C300" s="439"/>
      <c r="D300" s="439"/>
      <c r="E300" s="440"/>
      <c r="F300" s="434">
        <f t="shared" si="2"/>
        <v>121</v>
      </c>
      <c r="G300" s="435"/>
    </row>
    <row r="301" spans="2:39" x14ac:dyDescent="0.2">
      <c r="B301" s="438" t="s">
        <v>48</v>
      </c>
      <c r="C301" s="439"/>
      <c r="D301" s="439"/>
      <c r="E301" s="440"/>
      <c r="F301" s="434">
        <f t="shared" si="2"/>
        <v>2</v>
      </c>
      <c r="G301" s="435"/>
    </row>
    <row r="302" spans="2:39" x14ac:dyDescent="0.2">
      <c r="B302" s="438" t="s">
        <v>49</v>
      </c>
      <c r="C302" s="439"/>
      <c r="D302" s="439"/>
      <c r="E302" s="440"/>
      <c r="F302" s="434">
        <f t="shared" si="2"/>
        <v>0</v>
      </c>
      <c r="G302" s="435"/>
    </row>
    <row r="303" spans="2:39" x14ac:dyDescent="0.2">
      <c r="B303" s="438" t="s">
        <v>6</v>
      </c>
      <c r="C303" s="439"/>
      <c r="D303" s="439"/>
      <c r="E303" s="440"/>
      <c r="F303" s="434">
        <f t="shared" si="2"/>
        <v>126</v>
      </c>
      <c r="G303" s="435"/>
    </row>
    <row r="304" spans="2:39" ht="13.5" thickBot="1" x14ac:dyDescent="0.25">
      <c r="B304" s="446" t="s">
        <v>50</v>
      </c>
      <c r="C304" s="447"/>
      <c r="D304" s="447"/>
      <c r="E304" s="451"/>
      <c r="F304" s="434">
        <f t="shared" si="2"/>
        <v>228</v>
      </c>
      <c r="G304" s="435"/>
    </row>
    <row r="305" spans="2:7" ht="13.5" thickBot="1" x14ac:dyDescent="0.25">
      <c r="B305" s="192" t="s">
        <v>41</v>
      </c>
      <c r="C305" s="193"/>
      <c r="D305" s="193"/>
      <c r="E305" s="194"/>
      <c r="F305" s="401">
        <f>SUM(F299:F304)</f>
        <v>2799</v>
      </c>
      <c r="G305" s="402"/>
    </row>
  </sheetData>
  <protectedRanges>
    <protectedRange password="C6EB" sqref="B18 G18 M18 S18 V20 M20 B20 B22 B24 M24 M22 V22 V24 I1:AC9 A1:H16 I10:P11 I13:U16 V12:AC16" name="INFO GENERAL"/>
  </protectedRanges>
  <mergeCells count="1196">
    <mergeCell ref="R209:S209"/>
    <mergeCell ref="T209:U209"/>
    <mergeCell ref="T210:U210"/>
    <mergeCell ref="X215:Y215"/>
    <mergeCell ref="V215:W215"/>
    <mergeCell ref="F221:G221"/>
    <mergeCell ref="F222:G222"/>
    <mergeCell ref="B132:C132"/>
    <mergeCell ref="D132:E132"/>
    <mergeCell ref="B149:C149"/>
    <mergeCell ref="D149:E149"/>
    <mergeCell ref="F149:G149"/>
    <mergeCell ref="F210:G210"/>
    <mergeCell ref="F211:G211"/>
    <mergeCell ref="F212:G212"/>
    <mergeCell ref="F213:G213"/>
    <mergeCell ref="F214:G214"/>
    <mergeCell ref="R215:S215"/>
    <mergeCell ref="J210:K210"/>
    <mergeCell ref="R210:S210"/>
    <mergeCell ref="L215:M215"/>
    <mergeCell ref="N215:O215"/>
    <mergeCell ref="H211:I211"/>
    <mergeCell ref="F193:G193"/>
    <mergeCell ref="B193:E193"/>
    <mergeCell ref="B184:G185"/>
    <mergeCell ref="B186:E186"/>
    <mergeCell ref="B187:E187"/>
    <mergeCell ref="H177:I177"/>
    <mergeCell ref="F190:G190"/>
    <mergeCell ref="F192:G192"/>
    <mergeCell ref="B191:E191"/>
    <mergeCell ref="F189:G189"/>
    <mergeCell ref="F177:G177"/>
    <mergeCell ref="F187:G18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B192:E192"/>
    <mergeCell ref="AB177:AC177"/>
    <mergeCell ref="V179:W179"/>
    <mergeCell ref="X179:Y179"/>
    <mergeCell ref="Z179:AA179"/>
    <mergeCell ref="AB179:AC179"/>
    <mergeCell ref="B177:E177"/>
    <mergeCell ref="X177:Y177"/>
    <mergeCell ref="L177:M177"/>
    <mergeCell ref="F186:G186"/>
    <mergeCell ref="F188:G188"/>
    <mergeCell ref="P178:Q178"/>
    <mergeCell ref="X178:Y178"/>
    <mergeCell ref="P179:Q179"/>
    <mergeCell ref="R179:S179"/>
    <mergeCell ref="T177:U177"/>
    <mergeCell ref="R178:S178"/>
    <mergeCell ref="F191:G191"/>
    <mergeCell ref="B190:E190"/>
    <mergeCell ref="B179:E179"/>
    <mergeCell ref="T179:U179"/>
    <mergeCell ref="J179:K179"/>
    <mergeCell ref="L179:M179"/>
    <mergeCell ref="N179:O179"/>
    <mergeCell ref="N178:O178"/>
    <mergeCell ref="T178:U178"/>
    <mergeCell ref="J177:K177"/>
    <mergeCell ref="F179:G179"/>
    <mergeCell ref="H179:I179"/>
    <mergeCell ref="N177:O177"/>
    <mergeCell ref="B188:E188"/>
    <mergeCell ref="B189:E189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78:W178"/>
    <mergeCell ref="V177:W177"/>
    <mergeCell ref="P177:Q177"/>
    <mergeCell ref="AB176:AC176"/>
    <mergeCell ref="B178:E178"/>
    <mergeCell ref="F178:G178"/>
    <mergeCell ref="H178:I178"/>
    <mergeCell ref="J178:K178"/>
    <mergeCell ref="L178:M178"/>
    <mergeCell ref="AB178:AC178"/>
    <mergeCell ref="Z177:AA177"/>
    <mergeCell ref="Z178:AA178"/>
    <mergeCell ref="R177:S177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299:G299"/>
    <mergeCell ref="N289:O289"/>
    <mergeCell ref="B286:E286"/>
    <mergeCell ref="B284:E284"/>
    <mergeCell ref="F304:G304"/>
    <mergeCell ref="F305:G305"/>
    <mergeCell ref="B285:E285"/>
    <mergeCell ref="B287:E287"/>
    <mergeCell ref="B288:E288"/>
    <mergeCell ref="B298:E298"/>
    <mergeCell ref="B305:E305"/>
    <mergeCell ref="B304:E304"/>
    <mergeCell ref="F284:G284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F259:G259"/>
    <mergeCell ref="H259:I259"/>
    <mergeCell ref="H257:I257"/>
    <mergeCell ref="F273:G273"/>
    <mergeCell ref="F264:G264"/>
    <mergeCell ref="F265:G265"/>
    <mergeCell ref="F266:G266"/>
    <mergeCell ref="F267:G267"/>
    <mergeCell ref="B269:E269"/>
    <mergeCell ref="B264:E264"/>
    <mergeCell ref="B265:E265"/>
    <mergeCell ref="B266:E266"/>
    <mergeCell ref="B270:E270"/>
    <mergeCell ref="F268:G268"/>
    <mergeCell ref="F269:G269"/>
    <mergeCell ref="F270:G270"/>
    <mergeCell ref="F271:G271"/>
    <mergeCell ref="F272:G272"/>
    <mergeCell ref="H268:I268"/>
    <mergeCell ref="H271:I271"/>
    <mergeCell ref="H265:I265"/>
    <mergeCell ref="H266:I266"/>
    <mergeCell ref="P289:Q289"/>
    <mergeCell ref="Z289:AA289"/>
    <mergeCell ref="X289:Y289"/>
    <mergeCell ref="F303:G303"/>
    <mergeCell ref="B296:G297"/>
    <mergeCell ref="F289:G289"/>
    <mergeCell ref="B300:E300"/>
    <mergeCell ref="F298:G298"/>
    <mergeCell ref="B303:E303"/>
    <mergeCell ref="F300:G300"/>
    <mergeCell ref="F301:G301"/>
    <mergeCell ref="F302:G302"/>
    <mergeCell ref="V287:W287"/>
    <mergeCell ref="X287:Y287"/>
    <mergeCell ref="Z287:AA287"/>
    <mergeCell ref="Z283:AA283"/>
    <mergeCell ref="Z261:AA261"/>
    <mergeCell ref="V264:W264"/>
    <mergeCell ref="Z264:AA264"/>
    <mergeCell ref="H263:I263"/>
    <mergeCell ref="J263:K263"/>
    <mergeCell ref="L263:M263"/>
    <mergeCell ref="N263:O263"/>
    <mergeCell ref="F263:G263"/>
    <mergeCell ref="B289:E289"/>
    <mergeCell ref="B302:E302"/>
    <mergeCell ref="T289:U289"/>
    <mergeCell ref="V289:W289"/>
    <mergeCell ref="J289:K289"/>
    <mergeCell ref="R288:S288"/>
    <mergeCell ref="B301:E301"/>
    <mergeCell ref="B299:E299"/>
    <mergeCell ref="B16:U16"/>
    <mergeCell ref="B20:E20"/>
    <mergeCell ref="B17:U17"/>
    <mergeCell ref="B211:E211"/>
    <mergeCell ref="B242:E242"/>
    <mergeCell ref="L289:M289"/>
    <mergeCell ref="B226:H227"/>
    <mergeCell ref="B208:E208"/>
    <mergeCell ref="N202:O202"/>
    <mergeCell ref="J202:K202"/>
    <mergeCell ref="H260:I260"/>
    <mergeCell ref="F241:H241"/>
    <mergeCell ref="F242:H242"/>
    <mergeCell ref="B244:E244"/>
    <mergeCell ref="B245:E245"/>
    <mergeCell ref="N260:O260"/>
    <mergeCell ref="B246:E246"/>
    <mergeCell ref="F245:H245"/>
    <mergeCell ref="F246:H246"/>
    <mergeCell ref="B247:E247"/>
    <mergeCell ref="H287:I287"/>
    <mergeCell ref="J287:K287"/>
    <mergeCell ref="L287:M287"/>
    <mergeCell ref="N287:O287"/>
    <mergeCell ref="F287:G287"/>
    <mergeCell ref="P287:Q287"/>
    <mergeCell ref="R286:S286"/>
    <mergeCell ref="P286:Q286"/>
    <mergeCell ref="R287:S287"/>
    <mergeCell ref="T287:U287"/>
    <mergeCell ref="L286:M286"/>
    <mergeCell ref="N286:O286"/>
    <mergeCell ref="AB287:AC287"/>
    <mergeCell ref="AB288:AC288"/>
    <mergeCell ref="X288:Y288"/>
    <mergeCell ref="Z288:AA288"/>
    <mergeCell ref="T288:U288"/>
    <mergeCell ref="V288:W288"/>
    <mergeCell ref="F288:G288"/>
    <mergeCell ref="H288:I288"/>
    <mergeCell ref="J288:K288"/>
    <mergeCell ref="L288:M288"/>
    <mergeCell ref="N288:O288"/>
    <mergeCell ref="P288:Q288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T286:U286"/>
    <mergeCell ref="V286:W286"/>
    <mergeCell ref="X286:Y286"/>
    <mergeCell ref="Z286:AA286"/>
    <mergeCell ref="AB286:AC286"/>
    <mergeCell ref="F286:G286"/>
    <mergeCell ref="H286:I286"/>
    <mergeCell ref="J286:K286"/>
    <mergeCell ref="AB283:AC283"/>
    <mergeCell ref="T264:U264"/>
    <mergeCell ref="X264:Y264"/>
    <mergeCell ref="AB266:AC266"/>
    <mergeCell ref="AB282:AC282"/>
    <mergeCell ref="AB264:AC264"/>
    <mergeCell ref="Z265:AA265"/>
    <mergeCell ref="X263:Y263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B280:AC281"/>
    <mergeCell ref="Z284:AA284"/>
    <mergeCell ref="AB284:AC284"/>
    <mergeCell ref="B283:E283"/>
    <mergeCell ref="B275:E275"/>
    <mergeCell ref="B277:M277"/>
    <mergeCell ref="F283:G283"/>
    <mergeCell ref="L282:M282"/>
    <mergeCell ref="F274:G274"/>
    <mergeCell ref="F275:G275"/>
    <mergeCell ref="AB263:AC263"/>
    <mergeCell ref="Z282:AA282"/>
    <mergeCell ref="P263:Q263"/>
    <mergeCell ref="T263:U263"/>
    <mergeCell ref="V263:W263"/>
    <mergeCell ref="R265:S265"/>
    <mergeCell ref="P282:Q282"/>
    <mergeCell ref="R267:S267"/>
    <mergeCell ref="Z263:AA263"/>
    <mergeCell ref="R282:S282"/>
    <mergeCell ref="T282:U282"/>
    <mergeCell ref="V282:W282"/>
    <mergeCell ref="X282:Y282"/>
    <mergeCell ref="R263:S263"/>
    <mergeCell ref="T265:U265"/>
    <mergeCell ref="R264:S264"/>
    <mergeCell ref="V265:W265"/>
    <mergeCell ref="X265:Y265"/>
    <mergeCell ref="F209:G209"/>
    <mergeCell ref="H210:I210"/>
    <mergeCell ref="F255:G255"/>
    <mergeCell ref="J262:K262"/>
    <mergeCell ref="L262:M262"/>
    <mergeCell ref="N262:O262"/>
    <mergeCell ref="H254:I254"/>
    <mergeCell ref="J254:K254"/>
    <mergeCell ref="J260:K260"/>
    <mergeCell ref="L260:M260"/>
    <mergeCell ref="N264:O264"/>
    <mergeCell ref="N261:O261"/>
    <mergeCell ref="P261:Q261"/>
    <mergeCell ref="F243:H243"/>
    <mergeCell ref="F244:H244"/>
    <mergeCell ref="P211:Q211"/>
    <mergeCell ref="P209:Q209"/>
    <mergeCell ref="P210:Q210"/>
    <mergeCell ref="P215:Q215"/>
    <mergeCell ref="L224:M224"/>
    <mergeCell ref="R283:S283"/>
    <mergeCell ref="T283:U283"/>
    <mergeCell ref="N283:O283"/>
    <mergeCell ref="N282:O282"/>
    <mergeCell ref="P264:Q264"/>
    <mergeCell ref="R262:S262"/>
    <mergeCell ref="P283:Q283"/>
    <mergeCell ref="F261:G261"/>
    <mergeCell ref="H261:I261"/>
    <mergeCell ref="J261:K261"/>
    <mergeCell ref="L261:M261"/>
    <mergeCell ref="N259:O259"/>
    <mergeCell ref="L259:M259"/>
    <mergeCell ref="F262:G262"/>
    <mergeCell ref="H262:I262"/>
    <mergeCell ref="T262:U262"/>
    <mergeCell ref="F247:H247"/>
    <mergeCell ref="J283:K283"/>
    <mergeCell ref="L283:M283"/>
    <mergeCell ref="J264:K264"/>
    <mergeCell ref="L264:M264"/>
    <mergeCell ref="H264:I264"/>
    <mergeCell ref="R261:S261"/>
    <mergeCell ref="J257:K257"/>
    <mergeCell ref="L257:M257"/>
    <mergeCell ref="N257:O257"/>
    <mergeCell ref="F260:G260"/>
    <mergeCell ref="F258:G258"/>
    <mergeCell ref="J259:K259"/>
    <mergeCell ref="H267:I267"/>
    <mergeCell ref="J267:K267"/>
    <mergeCell ref="L267:M267"/>
    <mergeCell ref="H202:I202"/>
    <mergeCell ref="Z257:AA257"/>
    <mergeCell ref="B203:E203"/>
    <mergeCell ref="B204:E204"/>
    <mergeCell ref="F206:G206"/>
    <mergeCell ref="F207:G207"/>
    <mergeCell ref="J203:K203"/>
    <mergeCell ref="F208:G208"/>
    <mergeCell ref="J211:K211"/>
    <mergeCell ref="P257:Q257"/>
    <mergeCell ref="F250:H250"/>
    <mergeCell ref="H255:I255"/>
    <mergeCell ref="F254:G254"/>
    <mergeCell ref="H283:I283"/>
    <mergeCell ref="B252:AC253"/>
    <mergeCell ref="AB289:AC289"/>
    <mergeCell ref="Z256:AA256"/>
    <mergeCell ref="AB256:AC256"/>
    <mergeCell ref="V254:W254"/>
    <mergeCell ref="L254:M254"/>
    <mergeCell ref="F202:G202"/>
    <mergeCell ref="F203:G203"/>
    <mergeCell ref="F204:G204"/>
    <mergeCell ref="F205:G205"/>
    <mergeCell ref="F257:G257"/>
    <mergeCell ref="H289:I289"/>
    <mergeCell ref="B276:M276"/>
    <mergeCell ref="B282:E282"/>
    <mergeCell ref="F282:G282"/>
    <mergeCell ref="H282:I282"/>
    <mergeCell ref="H258:I258"/>
    <mergeCell ref="J282:K282"/>
    <mergeCell ref="AB204:AC204"/>
    <mergeCell ref="L203:M203"/>
    <mergeCell ref="H204:I204"/>
    <mergeCell ref="R204:S204"/>
    <mergeCell ref="T204:U204"/>
    <mergeCell ref="B202:E202"/>
    <mergeCell ref="B209:E209"/>
    <mergeCell ref="B210:E210"/>
    <mergeCell ref="P202:Q202"/>
    <mergeCell ref="R202:S202"/>
    <mergeCell ref="N203:O203"/>
    <mergeCell ref="L202:M202"/>
    <mergeCell ref="H203:I203"/>
    <mergeCell ref="H205:I205"/>
    <mergeCell ref="H206:I206"/>
    <mergeCell ref="AB202:AC202"/>
    <mergeCell ref="Z254:AA254"/>
    <mergeCell ref="X205:Y205"/>
    <mergeCell ref="P203:Q203"/>
    <mergeCell ref="R203:S203"/>
    <mergeCell ref="T203:U203"/>
    <mergeCell ref="V203:W203"/>
    <mergeCell ref="X203:Y203"/>
    <mergeCell ref="Z203:AA203"/>
    <mergeCell ref="AB203:AC203"/>
    <mergeCell ref="V202:W202"/>
    <mergeCell ref="X202:Y202"/>
    <mergeCell ref="Z202:AA202"/>
    <mergeCell ref="T202:U202"/>
    <mergeCell ref="V205:W205"/>
    <mergeCell ref="V204:W204"/>
    <mergeCell ref="X204:Y204"/>
    <mergeCell ref="L204:M204"/>
    <mergeCell ref="L205:M205"/>
    <mergeCell ref="L206:M206"/>
    <mergeCell ref="L207:M207"/>
    <mergeCell ref="L208:M208"/>
    <mergeCell ref="L209:M209"/>
    <mergeCell ref="H207:I207"/>
    <mergeCell ref="H208:I208"/>
    <mergeCell ref="H209:I209"/>
    <mergeCell ref="J204:K204"/>
    <mergeCell ref="J205:K205"/>
    <mergeCell ref="J206:K206"/>
    <mergeCell ref="J207:K207"/>
    <mergeCell ref="J208:K208"/>
    <mergeCell ref="J209:K209"/>
    <mergeCell ref="Z204:AA204"/>
    <mergeCell ref="L258:M258"/>
    <mergeCell ref="N258:O258"/>
    <mergeCell ref="Z258:AA258"/>
    <mergeCell ref="H224:I224"/>
    <mergeCell ref="Z224:AA224"/>
    <mergeCell ref="X254:Y254"/>
    <mergeCell ref="N254:O254"/>
    <mergeCell ref="P254:Q254"/>
    <mergeCell ref="R254:S254"/>
    <mergeCell ref="T254:U254"/>
    <mergeCell ref="J258:K258"/>
    <mergeCell ref="P204:Q204"/>
    <mergeCell ref="P205:Q205"/>
    <mergeCell ref="P206:Q206"/>
    <mergeCell ref="P207:Q207"/>
    <mergeCell ref="P208:Q208"/>
    <mergeCell ref="N204:O204"/>
    <mergeCell ref="N205:O205"/>
    <mergeCell ref="N206:O206"/>
    <mergeCell ref="N207:O207"/>
    <mergeCell ref="N208:O208"/>
    <mergeCell ref="N209:O209"/>
    <mergeCell ref="N210:O210"/>
    <mergeCell ref="N224:O224"/>
    <mergeCell ref="N211:O211"/>
    <mergeCell ref="L210:M210"/>
    <mergeCell ref="L211:M211"/>
    <mergeCell ref="R289:S289"/>
    <mergeCell ref="X206:Y206"/>
    <mergeCell ref="V207:W207"/>
    <mergeCell ref="X207:Y207"/>
    <mergeCell ref="V208:W208"/>
    <mergeCell ref="X208:Y208"/>
    <mergeCell ref="V209:W209"/>
    <mergeCell ref="X209:Y209"/>
    <mergeCell ref="X284:Y284"/>
    <mergeCell ref="R205:S205"/>
    <mergeCell ref="T205:U205"/>
    <mergeCell ref="R206:S206"/>
    <mergeCell ref="V206:W206"/>
    <mergeCell ref="R208:S208"/>
    <mergeCell ref="T208:U208"/>
    <mergeCell ref="T206:U206"/>
    <mergeCell ref="R207:S207"/>
    <mergeCell ref="T207:U207"/>
    <mergeCell ref="X261:Y261"/>
    <mergeCell ref="X259:Y259"/>
    <mergeCell ref="V283:W283"/>
    <mergeCell ref="X283:Y283"/>
    <mergeCell ref="X211:Y211"/>
    <mergeCell ref="T211:U211"/>
    <mergeCell ref="V211:W211"/>
    <mergeCell ref="R211:S211"/>
    <mergeCell ref="Z205:AA205"/>
    <mergeCell ref="AB205:AC205"/>
    <mergeCell ref="Z206:AA206"/>
    <mergeCell ref="AB206:AC206"/>
    <mergeCell ref="Z209:AA209"/>
    <mergeCell ref="AB209:AC209"/>
    <mergeCell ref="V210:W210"/>
    <mergeCell ref="X210:Y210"/>
    <mergeCell ref="V224:W224"/>
    <mergeCell ref="X224:Y224"/>
    <mergeCell ref="Z207:AA207"/>
    <mergeCell ref="AB207:AC207"/>
    <mergeCell ref="Z208:AA208"/>
    <mergeCell ref="AB208:AC208"/>
    <mergeCell ref="Z210:AA210"/>
    <mergeCell ref="AB210:AC210"/>
    <mergeCell ref="T224:U224"/>
    <mergeCell ref="AB224:AC224"/>
    <mergeCell ref="Z211:AA211"/>
    <mergeCell ref="AB211:AC211"/>
    <mergeCell ref="T261:U261"/>
    <mergeCell ref="T260:U260"/>
    <mergeCell ref="V260:W260"/>
    <mergeCell ref="X260:Y260"/>
    <mergeCell ref="V259:W259"/>
    <mergeCell ref="V261:W261"/>
    <mergeCell ref="Z260:AA260"/>
    <mergeCell ref="X257:Y257"/>
    <mergeCell ref="P262:Q262"/>
    <mergeCell ref="T257:U257"/>
    <mergeCell ref="X258:Y258"/>
    <mergeCell ref="R257:S257"/>
    <mergeCell ref="V262:W262"/>
    <mergeCell ref="R260:S260"/>
    <mergeCell ref="Z262:AA262"/>
    <mergeCell ref="AB254:AC254"/>
    <mergeCell ref="V258:W258"/>
    <mergeCell ref="T258:U258"/>
    <mergeCell ref="V257:W257"/>
    <mergeCell ref="AB258:AC258"/>
    <mergeCell ref="Z255:AA255"/>
    <mergeCell ref="P255:Q255"/>
    <mergeCell ref="T256:U256"/>
    <mergeCell ref="X255:Y255"/>
    <mergeCell ref="AB257:AC257"/>
    <mergeCell ref="R256:S256"/>
    <mergeCell ref="AB260:AC260"/>
    <mergeCell ref="AB259:AC259"/>
    <mergeCell ref="Z259:AA259"/>
    <mergeCell ref="AB262:AC262"/>
    <mergeCell ref="AB261:AC261"/>
    <mergeCell ref="X262:Y262"/>
    <mergeCell ref="P260:Q260"/>
    <mergeCell ref="X256:Y256"/>
    <mergeCell ref="T259:U259"/>
    <mergeCell ref="P259:Q259"/>
    <mergeCell ref="R259:S259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37:E137"/>
    <mergeCell ref="B138:C138"/>
    <mergeCell ref="D138:E138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5:E205"/>
    <mergeCell ref="B206:E206"/>
    <mergeCell ref="B207:E207"/>
    <mergeCell ref="B258:E258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0:AC201"/>
    <mergeCell ref="AB255:AC255"/>
    <mergeCell ref="T172:U172"/>
    <mergeCell ref="P173:Q173"/>
    <mergeCell ref="R173:S173"/>
    <mergeCell ref="J255:K255"/>
    <mergeCell ref="L255:M255"/>
    <mergeCell ref="N255:O255"/>
    <mergeCell ref="P258:Q258"/>
    <mergeCell ref="V255:W255"/>
    <mergeCell ref="P256:Q256"/>
    <mergeCell ref="T255:U255"/>
    <mergeCell ref="B254:E254"/>
    <mergeCell ref="B248:E248"/>
    <mergeCell ref="B249:E249"/>
    <mergeCell ref="B239:E239"/>
    <mergeCell ref="B224:E224"/>
    <mergeCell ref="B223:E223"/>
    <mergeCell ref="B273:E273"/>
    <mergeCell ref="B274:E274"/>
    <mergeCell ref="B263:E263"/>
    <mergeCell ref="B256:E256"/>
    <mergeCell ref="B257:E257"/>
    <mergeCell ref="B268:E268"/>
    <mergeCell ref="B272:E272"/>
    <mergeCell ref="B271:E271"/>
    <mergeCell ref="B267:E267"/>
    <mergeCell ref="B260:E260"/>
    <mergeCell ref="B250:E250"/>
    <mergeCell ref="B255:E255"/>
    <mergeCell ref="B259:E259"/>
    <mergeCell ref="B261:E261"/>
    <mergeCell ref="B262:E262"/>
    <mergeCell ref="B243:E243"/>
    <mergeCell ref="B236:E236"/>
    <mergeCell ref="B232:E232"/>
    <mergeCell ref="B233:E233"/>
    <mergeCell ref="B237:E237"/>
    <mergeCell ref="B240:E240"/>
    <mergeCell ref="B234:E234"/>
    <mergeCell ref="B238:E238"/>
    <mergeCell ref="B241:E241"/>
    <mergeCell ref="B231:E231"/>
    <mergeCell ref="B229:E229"/>
    <mergeCell ref="B230:E230"/>
    <mergeCell ref="B228:E228"/>
    <mergeCell ref="B235:E235"/>
    <mergeCell ref="H219:I219"/>
    <mergeCell ref="H220:I220"/>
    <mergeCell ref="H221:I221"/>
    <mergeCell ref="H222:I222"/>
    <mergeCell ref="H215:I215"/>
    <mergeCell ref="H218:I218"/>
    <mergeCell ref="H212:I212"/>
    <mergeCell ref="H213:I213"/>
    <mergeCell ref="H214:I214"/>
    <mergeCell ref="H216:I216"/>
    <mergeCell ref="H217:I217"/>
    <mergeCell ref="J215:K215"/>
    <mergeCell ref="F220:G220"/>
    <mergeCell ref="B213:E213"/>
    <mergeCell ref="B214:E214"/>
    <mergeCell ref="B215:E215"/>
    <mergeCell ref="B216:E216"/>
    <mergeCell ref="B217:E217"/>
    <mergeCell ref="B218:E218"/>
    <mergeCell ref="F216:G216"/>
    <mergeCell ref="F215:G215"/>
    <mergeCell ref="B212:E212"/>
    <mergeCell ref="F217:G217"/>
    <mergeCell ref="F218:G218"/>
    <mergeCell ref="F219:G219"/>
    <mergeCell ref="J218:K218"/>
    <mergeCell ref="B219:E219"/>
    <mergeCell ref="B220:E220"/>
    <mergeCell ref="B221:E221"/>
    <mergeCell ref="B222:E222"/>
    <mergeCell ref="X212:Y212"/>
    <mergeCell ref="Z212:AA212"/>
    <mergeCell ref="AB212:AC212"/>
    <mergeCell ref="V212:W212"/>
    <mergeCell ref="V213:W213"/>
    <mergeCell ref="X214:Y214"/>
    <mergeCell ref="Z214:AA214"/>
    <mergeCell ref="AB214:AC214"/>
    <mergeCell ref="T212:U212"/>
    <mergeCell ref="J213:K213"/>
    <mergeCell ref="L213:M213"/>
    <mergeCell ref="N213:O213"/>
    <mergeCell ref="P213:Q213"/>
    <mergeCell ref="R213:S213"/>
    <mergeCell ref="T213:U213"/>
    <mergeCell ref="J223:K223"/>
    <mergeCell ref="J212:K212"/>
    <mergeCell ref="L212:M212"/>
    <mergeCell ref="N212:O212"/>
    <mergeCell ref="P212:Q212"/>
    <mergeCell ref="R212:S212"/>
    <mergeCell ref="L223:M223"/>
    <mergeCell ref="N223:O223"/>
    <mergeCell ref="P223:Q223"/>
    <mergeCell ref="R223:S223"/>
    <mergeCell ref="Z223:AA223"/>
    <mergeCell ref="AB223:AC223"/>
    <mergeCell ref="Z215:AA215"/>
    <mergeCell ref="AB215:AC215"/>
    <mergeCell ref="J216:K216"/>
    <mergeCell ref="L216:M216"/>
    <mergeCell ref="N216:O216"/>
    <mergeCell ref="Z216:AA216"/>
    <mergeCell ref="AB216:AC216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P216:Q216"/>
    <mergeCell ref="R216:S216"/>
    <mergeCell ref="T216:U216"/>
    <mergeCell ref="V216:W216"/>
    <mergeCell ref="X216:Y216"/>
    <mergeCell ref="X213:Y213"/>
    <mergeCell ref="Z213:AA213"/>
    <mergeCell ref="AB213:AC213"/>
    <mergeCell ref="J214:K214"/>
    <mergeCell ref="L214:M214"/>
    <mergeCell ref="N214:O214"/>
    <mergeCell ref="P214:Q214"/>
    <mergeCell ref="R214:S214"/>
    <mergeCell ref="T214:U214"/>
    <mergeCell ref="V214:W214"/>
    <mergeCell ref="Z217:AA217"/>
    <mergeCell ref="AB217:AC217"/>
    <mergeCell ref="T215:U215"/>
    <mergeCell ref="Z218:AA218"/>
    <mergeCell ref="AB218:AC218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L218:M218"/>
    <mergeCell ref="N218:O218"/>
    <mergeCell ref="P218:Q218"/>
    <mergeCell ref="R218:S218"/>
    <mergeCell ref="T218:U218"/>
    <mergeCell ref="V218:W218"/>
    <mergeCell ref="X218:Y218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AB222:AC222"/>
    <mergeCell ref="Z219:AA219"/>
    <mergeCell ref="AB219:AC219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F248:H248"/>
    <mergeCell ref="F249:H249"/>
    <mergeCell ref="F231:H231"/>
    <mergeCell ref="F238:H238"/>
    <mergeCell ref="F228:H228"/>
    <mergeCell ref="F229:H229"/>
    <mergeCell ref="X222:Y222"/>
    <mergeCell ref="Z221:AA221"/>
    <mergeCell ref="AB221:AC221"/>
    <mergeCell ref="J222:K222"/>
    <mergeCell ref="L222:M222"/>
    <mergeCell ref="N222:O222"/>
    <mergeCell ref="P222:Q222"/>
    <mergeCell ref="R222:S222"/>
    <mergeCell ref="T222:U222"/>
    <mergeCell ref="V222:W222"/>
    <mergeCell ref="Z222:AA222"/>
    <mergeCell ref="J266:K266"/>
    <mergeCell ref="T268:U268"/>
    <mergeCell ref="V268:W268"/>
    <mergeCell ref="X268:Y268"/>
    <mergeCell ref="Z268:AA268"/>
    <mergeCell ref="AB268:AC268"/>
    <mergeCell ref="T223:U223"/>
    <mergeCell ref="F256:G256"/>
    <mergeCell ref="H256:I256"/>
    <mergeCell ref="J256:K256"/>
    <mergeCell ref="L256:M256"/>
    <mergeCell ref="F223:G223"/>
    <mergeCell ref="V223:W223"/>
    <mergeCell ref="H223:I223"/>
    <mergeCell ref="R255:S255"/>
    <mergeCell ref="R258:S258"/>
    <mergeCell ref="V256:W256"/>
    <mergeCell ref="N256:O256"/>
    <mergeCell ref="F232:H232"/>
    <mergeCell ref="F233:H233"/>
    <mergeCell ref="F234:H234"/>
    <mergeCell ref="F235:H235"/>
    <mergeCell ref="F236:H236"/>
    <mergeCell ref="R224:S224"/>
    <mergeCell ref="P224:Q224"/>
    <mergeCell ref="J224:K224"/>
    <mergeCell ref="N268:O268"/>
    <mergeCell ref="F230:H230"/>
    <mergeCell ref="F240:H240"/>
    <mergeCell ref="F239:H239"/>
    <mergeCell ref="F224:G224"/>
    <mergeCell ref="N267:O267"/>
    <mergeCell ref="J272:K272"/>
    <mergeCell ref="L272:M272"/>
    <mergeCell ref="N272:O272"/>
    <mergeCell ref="P272:Q272"/>
    <mergeCell ref="AB265:AC265"/>
    <mergeCell ref="R266:S266"/>
    <mergeCell ref="T266:U266"/>
    <mergeCell ref="V266:W266"/>
    <mergeCell ref="X266:Y266"/>
    <mergeCell ref="Z266:AA266"/>
    <mergeCell ref="L266:M266"/>
    <mergeCell ref="N266:O266"/>
    <mergeCell ref="P266:Q266"/>
    <mergeCell ref="AB272:AC272"/>
    <mergeCell ref="L269:M269"/>
    <mergeCell ref="N269:O269"/>
    <mergeCell ref="P269:Q269"/>
    <mergeCell ref="T267:U267"/>
    <mergeCell ref="V267:W267"/>
    <mergeCell ref="X267:Y267"/>
    <mergeCell ref="R269:S269"/>
    <mergeCell ref="Z267:AA267"/>
    <mergeCell ref="AB267:AC267"/>
    <mergeCell ref="J268:K268"/>
    <mergeCell ref="L268:M268"/>
    <mergeCell ref="J265:K265"/>
    <mergeCell ref="P265:Q265"/>
    <mergeCell ref="L265:M265"/>
    <mergeCell ref="N265:O265"/>
    <mergeCell ref="P268:Q268"/>
    <mergeCell ref="R268:S268"/>
    <mergeCell ref="AB270:AC270"/>
    <mergeCell ref="P267:Q267"/>
    <mergeCell ref="N270:O270"/>
    <mergeCell ref="P270:Q270"/>
    <mergeCell ref="AB269:AC269"/>
    <mergeCell ref="J270:K270"/>
    <mergeCell ref="L270:M270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R270:S270"/>
    <mergeCell ref="T270:U270"/>
    <mergeCell ref="V270:W270"/>
    <mergeCell ref="X270:Y270"/>
    <mergeCell ref="Z270:AA270"/>
    <mergeCell ref="T269:U269"/>
    <mergeCell ref="V269:W269"/>
    <mergeCell ref="X269:Y269"/>
    <mergeCell ref="L273:M273"/>
    <mergeCell ref="N273:O273"/>
    <mergeCell ref="P273:Q273"/>
    <mergeCell ref="R273:S273"/>
    <mergeCell ref="R272:S272"/>
    <mergeCell ref="T272:U272"/>
    <mergeCell ref="V272:W272"/>
    <mergeCell ref="X272:Y272"/>
    <mergeCell ref="Z272:AA272"/>
    <mergeCell ref="T273:U273"/>
    <mergeCell ref="V273:W273"/>
    <mergeCell ref="X273:Y273"/>
    <mergeCell ref="Z273:AA273"/>
    <mergeCell ref="Z271:AA271"/>
    <mergeCell ref="AB271:AC271"/>
    <mergeCell ref="H275:I275"/>
    <mergeCell ref="J275:K275"/>
    <mergeCell ref="L275:M275"/>
    <mergeCell ref="N275:O275"/>
    <mergeCell ref="P275:Q275"/>
    <mergeCell ref="T275:U275"/>
    <mergeCell ref="R275:S275"/>
    <mergeCell ref="V274:W274"/>
    <mergeCell ref="X274:Y274"/>
    <mergeCell ref="Z274:AA274"/>
    <mergeCell ref="T274:U274"/>
    <mergeCell ref="V275:W275"/>
    <mergeCell ref="X275:Y275"/>
    <mergeCell ref="Z275:AA275"/>
    <mergeCell ref="AB275:AC275"/>
    <mergeCell ref="J274:K274"/>
    <mergeCell ref="L274:M274"/>
    <mergeCell ref="N274:O274"/>
    <mergeCell ref="P274:Q274"/>
    <mergeCell ref="AB274:AC274"/>
    <mergeCell ref="X223:Y223"/>
    <mergeCell ref="L46:N46"/>
    <mergeCell ref="O46:Q46"/>
    <mergeCell ref="R46:T46"/>
    <mergeCell ref="U46:W46"/>
    <mergeCell ref="AB273:AC273"/>
    <mergeCell ref="O41:Q41"/>
    <mergeCell ref="R41:T41"/>
    <mergeCell ref="R274:S274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74:I274"/>
    <mergeCell ref="H272:I272"/>
    <mergeCell ref="F237:H237"/>
    <mergeCell ref="I46:K46"/>
    <mergeCell ref="H270:I270"/>
    <mergeCell ref="H269:I269"/>
    <mergeCell ref="J269:K269"/>
    <mergeCell ref="H273:I273"/>
    <mergeCell ref="J273:K273"/>
    <mergeCell ref="Z269:AA269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05"/>
  <sheetViews>
    <sheetView topLeftCell="A227" workbookViewId="0">
      <selection activeCell="AF293" sqref="AF293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3" width="11.42578125" style="3"/>
    <col min="34" max="34" width="14.5703125" style="3" customWidth="1"/>
    <col min="35" max="16384" width="11.42578125" style="3"/>
  </cols>
  <sheetData>
    <row r="1" spans="1:32" ht="17.25" customHeight="1" x14ac:dyDescent="0.2"/>
    <row r="3" spans="1:32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2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2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2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32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32" ht="20.25" customHeight="1" x14ac:dyDescent="0.2"/>
    <row r="11" spans="1:32" ht="12.75" customHeight="1" x14ac:dyDescent="0.2"/>
    <row r="12" spans="1:32" x14ac:dyDescent="0.2">
      <c r="AF12" s="60"/>
    </row>
    <row r="13" spans="1:32" x14ac:dyDescent="0.2">
      <c r="AE13" s="60" t="s">
        <v>153</v>
      </c>
    </row>
    <row r="15" spans="1:32" ht="0.75" customHeight="1" thickBot="1" x14ac:dyDescent="0.25"/>
    <row r="16" spans="1:32" x14ac:dyDescent="0.2">
      <c r="B16" s="429" t="s">
        <v>2</v>
      </c>
      <c r="C16" s="430"/>
      <c r="D16" s="430"/>
      <c r="E16" s="430"/>
      <c r="F16" s="430"/>
      <c r="G16" s="430"/>
      <c r="H16" s="430"/>
      <c r="I16" s="430"/>
      <c r="J16" s="430"/>
      <c r="K16" s="430"/>
      <c r="L16" s="430"/>
      <c r="M16" s="430"/>
      <c r="N16" s="430"/>
      <c r="O16" s="430"/>
      <c r="P16" s="430"/>
      <c r="Q16" s="430"/>
      <c r="R16" s="430"/>
      <c r="S16" s="430"/>
      <c r="T16" s="430"/>
      <c r="U16" s="431"/>
      <c r="V16" s="357" t="s">
        <v>56</v>
      </c>
      <c r="W16" s="345"/>
      <c r="X16" s="345"/>
      <c r="Y16" s="345"/>
      <c r="Z16" s="345"/>
      <c r="AA16" s="345"/>
      <c r="AB16" s="345"/>
      <c r="AC16" s="346"/>
    </row>
    <row r="17" spans="2:29" x14ac:dyDescent="0.2">
      <c r="B17" s="432" t="s">
        <v>86</v>
      </c>
      <c r="C17" s="362"/>
      <c r="D17" s="362"/>
      <c r="E17" s="362"/>
      <c r="F17" s="362"/>
      <c r="G17" s="362"/>
      <c r="H17" s="362"/>
      <c r="I17" s="362"/>
      <c r="J17" s="362"/>
      <c r="K17" s="362"/>
      <c r="L17" s="362"/>
      <c r="M17" s="362"/>
      <c r="N17" s="362"/>
      <c r="O17" s="362"/>
      <c r="P17" s="362"/>
      <c r="Q17" s="362"/>
      <c r="R17" s="362"/>
      <c r="S17" s="362"/>
      <c r="T17" s="362"/>
      <c r="U17" s="433"/>
      <c r="V17" s="361">
        <v>42683</v>
      </c>
      <c r="W17" s="362"/>
      <c r="X17" s="362"/>
      <c r="Y17" s="362"/>
      <c r="Z17" s="362"/>
      <c r="AA17" s="362"/>
      <c r="AB17" s="362"/>
      <c r="AC17" s="363"/>
    </row>
    <row r="18" spans="2:29" x14ac:dyDescent="0.2">
      <c r="B18" s="292" t="s">
        <v>4</v>
      </c>
      <c r="C18" s="293"/>
      <c r="D18" s="293"/>
      <c r="E18" s="293"/>
      <c r="F18" s="335"/>
      <c r="G18" s="293" t="s">
        <v>4</v>
      </c>
      <c r="H18" s="293"/>
      <c r="I18" s="293"/>
      <c r="J18" s="293"/>
      <c r="K18" s="293"/>
      <c r="L18" s="293"/>
      <c r="M18" s="332" t="s">
        <v>3</v>
      </c>
      <c r="N18" s="293"/>
      <c r="O18" s="293"/>
      <c r="P18" s="293"/>
      <c r="Q18" s="293"/>
      <c r="R18" s="335"/>
      <c r="S18" s="293" t="s">
        <v>55</v>
      </c>
      <c r="T18" s="293"/>
      <c r="U18" s="293"/>
      <c r="V18" s="293"/>
      <c r="W18" s="293"/>
      <c r="X18" s="293"/>
      <c r="Y18" s="293"/>
      <c r="Z18" s="293"/>
      <c r="AA18" s="293"/>
      <c r="AB18" s="293"/>
      <c r="AC18" s="351"/>
    </row>
    <row r="19" spans="2:29" x14ac:dyDescent="0.2">
      <c r="B19" s="251" t="s">
        <v>89</v>
      </c>
      <c r="C19" s="252"/>
      <c r="D19" s="252"/>
      <c r="E19" s="252"/>
      <c r="F19" s="253"/>
      <c r="G19" s="278" t="s">
        <v>89</v>
      </c>
      <c r="H19" s="252"/>
      <c r="I19" s="252"/>
      <c r="J19" s="252"/>
      <c r="K19" s="252"/>
      <c r="L19" s="253"/>
      <c r="M19" s="336" t="s">
        <v>88</v>
      </c>
      <c r="N19" s="337"/>
      <c r="O19" s="337"/>
      <c r="P19" s="337"/>
      <c r="Q19" s="337"/>
      <c r="R19" s="338"/>
      <c r="S19" s="358" t="s">
        <v>87</v>
      </c>
      <c r="T19" s="359"/>
      <c r="U19" s="359"/>
      <c r="V19" s="359"/>
      <c r="W19" s="359"/>
      <c r="X19" s="359"/>
      <c r="Y19" s="359"/>
      <c r="Z19" s="359"/>
      <c r="AA19" s="359"/>
      <c r="AB19" s="359"/>
      <c r="AC19" s="360"/>
    </row>
    <row r="20" spans="2:29" x14ac:dyDescent="0.2">
      <c r="B20" s="292" t="s">
        <v>5</v>
      </c>
      <c r="C20" s="293"/>
      <c r="D20" s="293"/>
      <c r="E20" s="293"/>
      <c r="F20" s="9"/>
      <c r="G20" s="9"/>
      <c r="H20" s="9"/>
      <c r="I20" s="9"/>
      <c r="J20" s="9"/>
      <c r="K20" s="9"/>
      <c r="L20" s="10"/>
      <c r="M20" s="342" t="s">
        <v>6</v>
      </c>
      <c r="N20" s="343"/>
      <c r="O20" s="343"/>
      <c r="P20" s="343"/>
      <c r="Q20" s="343"/>
      <c r="R20" s="343"/>
      <c r="S20" s="293"/>
      <c r="T20" s="293"/>
      <c r="U20" s="293"/>
      <c r="V20" s="332" t="s">
        <v>28</v>
      </c>
      <c r="W20" s="293"/>
      <c r="X20" s="293"/>
      <c r="Y20" s="293"/>
      <c r="Z20" s="293"/>
      <c r="AA20" s="293"/>
      <c r="AB20" s="293"/>
      <c r="AC20" s="351"/>
    </row>
    <row r="21" spans="2:29" x14ac:dyDescent="0.2">
      <c r="B21" s="289" t="s">
        <v>140</v>
      </c>
      <c r="C21" s="290"/>
      <c r="D21" s="290"/>
      <c r="E21" s="290"/>
      <c r="F21" s="290"/>
      <c r="G21" s="290"/>
      <c r="H21" s="290"/>
      <c r="I21" s="290"/>
      <c r="J21" s="290"/>
      <c r="K21" s="290"/>
      <c r="L21" s="291"/>
      <c r="M21" s="355" t="s">
        <v>141</v>
      </c>
      <c r="N21" s="356"/>
      <c r="O21" s="356"/>
      <c r="P21" s="356"/>
      <c r="Q21" s="356"/>
      <c r="R21" s="356"/>
      <c r="S21" s="356"/>
      <c r="T21" s="356"/>
      <c r="U21" s="356"/>
      <c r="V21" s="352" t="s">
        <v>142</v>
      </c>
      <c r="W21" s="353"/>
      <c r="X21" s="353"/>
      <c r="Y21" s="353"/>
      <c r="Z21" s="353"/>
      <c r="AA21" s="353"/>
      <c r="AB21" s="353"/>
      <c r="AC21" s="354"/>
    </row>
    <row r="22" spans="2:29" x14ac:dyDescent="0.2">
      <c r="B22" s="292" t="s">
        <v>20</v>
      </c>
      <c r="C22" s="293"/>
      <c r="D22" s="293"/>
      <c r="E22" s="293"/>
      <c r="F22" s="293"/>
      <c r="G22" s="293"/>
      <c r="H22" s="293"/>
      <c r="I22" s="293"/>
      <c r="J22" s="293"/>
      <c r="K22" s="293"/>
      <c r="L22" s="293"/>
      <c r="M22" s="332" t="s">
        <v>6</v>
      </c>
      <c r="N22" s="293"/>
      <c r="O22" s="293"/>
      <c r="P22" s="293"/>
      <c r="Q22" s="293"/>
      <c r="R22" s="293"/>
      <c r="S22" s="293"/>
      <c r="T22" s="293"/>
      <c r="U22" s="293"/>
      <c r="V22" s="388" t="s">
        <v>28</v>
      </c>
      <c r="W22" s="347"/>
      <c r="X22" s="347"/>
      <c r="Y22" s="347"/>
      <c r="Z22" s="347"/>
      <c r="AA22" s="347"/>
      <c r="AB22" s="347"/>
      <c r="AC22" s="348"/>
    </row>
    <row r="23" spans="2:29" ht="13.5" thickBot="1" x14ac:dyDescent="0.25">
      <c r="B23" s="251" t="s">
        <v>90</v>
      </c>
      <c r="C23" s="252"/>
      <c r="D23" s="252"/>
      <c r="E23" s="252"/>
      <c r="F23" s="252"/>
      <c r="G23" s="252"/>
      <c r="H23" s="252"/>
      <c r="I23" s="252"/>
      <c r="J23" s="252"/>
      <c r="K23" s="252"/>
      <c r="L23" s="253"/>
      <c r="M23" s="381" t="s">
        <v>91</v>
      </c>
      <c r="N23" s="382"/>
      <c r="O23" s="382"/>
      <c r="P23" s="382"/>
      <c r="Q23" s="382"/>
      <c r="R23" s="382"/>
      <c r="S23" s="382"/>
      <c r="T23" s="382"/>
      <c r="U23" s="382"/>
      <c r="V23" s="389" t="s">
        <v>92</v>
      </c>
      <c r="W23" s="390"/>
      <c r="X23" s="390"/>
      <c r="Y23" s="390"/>
      <c r="Z23" s="390"/>
      <c r="AA23" s="390"/>
      <c r="AB23" s="390"/>
      <c r="AC23" s="391"/>
    </row>
    <row r="24" spans="2:29" x14ac:dyDescent="0.2">
      <c r="B24" s="292" t="s">
        <v>27</v>
      </c>
      <c r="C24" s="293"/>
      <c r="D24" s="293"/>
      <c r="E24" s="293"/>
      <c r="F24" s="293"/>
      <c r="G24" s="293"/>
      <c r="H24" s="293"/>
      <c r="I24" s="293"/>
      <c r="J24" s="293"/>
      <c r="K24" s="293"/>
      <c r="L24" s="293"/>
      <c r="M24" s="344" t="s">
        <v>6</v>
      </c>
      <c r="N24" s="345"/>
      <c r="O24" s="345"/>
      <c r="P24" s="345"/>
      <c r="Q24" s="345"/>
      <c r="R24" s="345"/>
      <c r="S24" s="345"/>
      <c r="T24" s="345"/>
      <c r="U24" s="346"/>
      <c r="V24" s="347" t="s">
        <v>28</v>
      </c>
      <c r="W24" s="347"/>
      <c r="X24" s="347"/>
      <c r="Y24" s="347"/>
      <c r="Z24" s="347"/>
      <c r="AA24" s="347"/>
      <c r="AB24" s="347"/>
      <c r="AC24" s="348"/>
    </row>
    <row r="25" spans="2:29" ht="13.5" thickBot="1" x14ac:dyDescent="0.25">
      <c r="B25" s="287" t="s">
        <v>93</v>
      </c>
      <c r="C25" s="288"/>
      <c r="D25" s="288"/>
      <c r="E25" s="288"/>
      <c r="F25" s="288"/>
      <c r="G25" s="288"/>
      <c r="H25" s="288"/>
      <c r="I25" s="288"/>
      <c r="J25" s="288"/>
      <c r="K25" s="288"/>
      <c r="L25" s="288"/>
      <c r="M25" s="383" t="s">
        <v>96</v>
      </c>
      <c r="N25" s="384"/>
      <c r="O25" s="384"/>
      <c r="P25" s="384"/>
      <c r="Q25" s="384"/>
      <c r="R25" s="384"/>
      <c r="S25" s="384"/>
      <c r="T25" s="384"/>
      <c r="U25" s="385"/>
      <c r="V25" s="349" t="s">
        <v>95</v>
      </c>
      <c r="W25" s="349"/>
      <c r="X25" s="349"/>
      <c r="Y25" s="349"/>
      <c r="Z25" s="349"/>
      <c r="AA25" s="349"/>
      <c r="AB25" s="349"/>
      <c r="AC25" s="350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39" t="s">
        <v>7</v>
      </c>
      <c r="C32" s="340"/>
      <c r="D32" s="340"/>
      <c r="E32" s="340"/>
      <c r="F32" s="340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153" t="s">
        <v>42</v>
      </c>
      <c r="C33" s="154"/>
      <c r="D33" s="154"/>
      <c r="E33" s="155"/>
      <c r="F33" s="142" t="s">
        <v>14</v>
      </c>
      <c r="G33" s="143"/>
      <c r="H33" s="144"/>
      <c r="I33" s="142" t="s">
        <v>15</v>
      </c>
      <c r="J33" s="143"/>
      <c r="K33" s="144"/>
      <c r="L33" s="142" t="s">
        <v>16</v>
      </c>
      <c r="M33" s="143"/>
      <c r="N33" s="144"/>
      <c r="O33" s="142" t="s">
        <v>17</v>
      </c>
      <c r="P33" s="143"/>
      <c r="Q33" s="144"/>
      <c r="R33" s="142" t="s">
        <v>18</v>
      </c>
      <c r="S33" s="143"/>
      <c r="T33" s="144"/>
      <c r="U33" s="142" t="s">
        <v>19</v>
      </c>
      <c r="V33" s="143"/>
      <c r="W33" s="144"/>
      <c r="X33" s="145"/>
      <c r="Y33" s="145"/>
      <c r="Z33" s="145"/>
      <c r="AA33" s="15"/>
      <c r="AB33" s="15"/>
      <c r="AC33" s="17"/>
    </row>
    <row r="34" spans="2:29" ht="13.5" thickBot="1" x14ac:dyDescent="0.25">
      <c r="B34" s="156"/>
      <c r="C34" s="157"/>
      <c r="D34" s="157"/>
      <c r="E34" s="158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146" t="s">
        <v>33</v>
      </c>
      <c r="C35" s="147"/>
      <c r="D35" s="147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148" t="s">
        <v>34</v>
      </c>
      <c r="C36" s="149"/>
      <c r="D36" s="149"/>
      <c r="E36" s="62"/>
      <c r="F36" s="25">
        <v>2</v>
      </c>
      <c r="G36" s="26"/>
      <c r="H36" s="65">
        <f>F36+G36</f>
        <v>2</v>
      </c>
      <c r="I36" s="25">
        <v>2</v>
      </c>
      <c r="J36" s="26"/>
      <c r="K36" s="65">
        <f>I36+J36</f>
        <v>2</v>
      </c>
      <c r="L36" s="25">
        <v>2</v>
      </c>
      <c r="M36" s="26"/>
      <c r="N36" s="65">
        <f>L36+M36</f>
        <v>2</v>
      </c>
      <c r="O36" s="25">
        <v>2</v>
      </c>
      <c r="P36" s="26"/>
      <c r="Q36" s="65">
        <f>O36+P36</f>
        <v>2</v>
      </c>
      <c r="R36" s="25">
        <v>2</v>
      </c>
      <c r="S36" s="26"/>
      <c r="T36" s="65">
        <f>R36+S36</f>
        <v>2</v>
      </c>
      <c r="U36" s="25">
        <v>2</v>
      </c>
      <c r="V36" s="26"/>
      <c r="W36" s="65">
        <f>U36+V36</f>
        <v>2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159" t="s">
        <v>35</v>
      </c>
      <c r="C37" s="160"/>
      <c r="D37" s="160"/>
      <c r="E37" s="63"/>
      <c r="F37" s="27">
        <v>109</v>
      </c>
      <c r="G37" s="28"/>
      <c r="H37" s="66">
        <f>F37+G37</f>
        <v>109</v>
      </c>
      <c r="I37" s="27">
        <v>109</v>
      </c>
      <c r="J37" s="28"/>
      <c r="K37" s="66">
        <f>I37+J37</f>
        <v>109</v>
      </c>
      <c r="L37" s="27">
        <v>109</v>
      </c>
      <c r="M37" s="28"/>
      <c r="N37" s="66">
        <f>L37+M37</f>
        <v>109</v>
      </c>
      <c r="O37" s="27">
        <v>109</v>
      </c>
      <c r="P37" s="28"/>
      <c r="Q37" s="66">
        <f>O37+P37</f>
        <v>109</v>
      </c>
      <c r="R37" s="27">
        <v>109</v>
      </c>
      <c r="S37" s="28"/>
      <c r="T37" s="66">
        <f>R37+S37</f>
        <v>109</v>
      </c>
      <c r="U37" s="27">
        <v>109</v>
      </c>
      <c r="V37" s="28"/>
      <c r="W37" s="66">
        <f>U37+V37</f>
        <v>109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150">
        <f>H35+H36+H37</f>
        <v>112</v>
      </c>
      <c r="G38" s="151"/>
      <c r="H38" s="152"/>
      <c r="I38" s="150">
        <f>K35+K36+K37</f>
        <v>112</v>
      </c>
      <c r="J38" s="151"/>
      <c r="K38" s="152"/>
      <c r="L38" s="139">
        <f>N35+N36+N37</f>
        <v>112</v>
      </c>
      <c r="M38" s="140"/>
      <c r="N38" s="141"/>
      <c r="O38" s="139">
        <f>Q35+Q36+Q37</f>
        <v>112</v>
      </c>
      <c r="P38" s="140"/>
      <c r="Q38" s="141"/>
      <c r="R38" s="139">
        <f>T35+T36+T37</f>
        <v>112</v>
      </c>
      <c r="S38" s="140"/>
      <c r="T38" s="141"/>
      <c r="U38" s="139">
        <f>W35+W36+W37</f>
        <v>112</v>
      </c>
      <c r="V38" s="140"/>
      <c r="W38" s="141"/>
      <c r="X38" s="341"/>
      <c r="Y38" s="341"/>
      <c r="Z38" s="341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145"/>
      <c r="G40" s="145"/>
      <c r="H40" s="145"/>
      <c r="I40" s="145"/>
      <c r="J40" s="145"/>
      <c r="K40" s="145"/>
      <c r="L40" s="145"/>
      <c r="M40" s="145"/>
      <c r="N40" s="145"/>
      <c r="O40" s="86"/>
      <c r="P40" s="86"/>
      <c r="Q40" s="86"/>
      <c r="R40" s="86"/>
      <c r="S40" s="86"/>
      <c r="T40" s="86"/>
      <c r="U40" s="145"/>
      <c r="V40" s="145"/>
      <c r="W40" s="145"/>
      <c r="X40" s="145"/>
      <c r="Y40" s="145"/>
      <c r="Z40" s="145"/>
      <c r="AA40" s="30"/>
      <c r="AB40" s="30"/>
      <c r="AC40" s="80"/>
    </row>
    <row r="41" spans="2:29" ht="13.5" customHeight="1" thickBot="1" x14ac:dyDescent="0.25">
      <c r="B41" s="153" t="s">
        <v>42</v>
      </c>
      <c r="C41" s="154"/>
      <c r="D41" s="154"/>
      <c r="E41" s="155"/>
      <c r="F41" s="142" t="s">
        <v>21</v>
      </c>
      <c r="G41" s="143"/>
      <c r="H41" s="144"/>
      <c r="I41" s="142" t="s">
        <v>22</v>
      </c>
      <c r="J41" s="143"/>
      <c r="K41" s="144"/>
      <c r="L41" s="142" t="s">
        <v>38</v>
      </c>
      <c r="M41" s="143"/>
      <c r="N41" s="144"/>
      <c r="O41" s="142" t="s">
        <v>24</v>
      </c>
      <c r="P41" s="143"/>
      <c r="Q41" s="144"/>
      <c r="R41" s="142" t="s">
        <v>39</v>
      </c>
      <c r="S41" s="143"/>
      <c r="T41" s="144"/>
      <c r="U41" s="142" t="s">
        <v>40</v>
      </c>
      <c r="V41" s="143"/>
      <c r="W41" s="144"/>
      <c r="X41" s="145"/>
      <c r="Y41" s="145"/>
      <c r="Z41" s="145"/>
      <c r="AA41" s="15"/>
      <c r="AB41" s="15"/>
      <c r="AC41" s="17"/>
    </row>
    <row r="42" spans="2:29" ht="13.5" thickBot="1" x14ac:dyDescent="0.25">
      <c r="B42" s="156"/>
      <c r="C42" s="157"/>
      <c r="D42" s="157"/>
      <c r="E42" s="158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146" t="s">
        <v>33</v>
      </c>
      <c r="C43" s="147"/>
      <c r="D43" s="147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 x14ac:dyDescent="0.2">
      <c r="B44" s="148" t="s">
        <v>34</v>
      </c>
      <c r="C44" s="149"/>
      <c r="D44" s="149"/>
      <c r="E44" s="62"/>
      <c r="F44" s="25">
        <v>2</v>
      </c>
      <c r="G44" s="26"/>
      <c r="H44" s="65">
        <f>F44+G44</f>
        <v>2</v>
      </c>
      <c r="I44" s="25">
        <v>2</v>
      </c>
      <c r="J44" s="26"/>
      <c r="K44" s="65">
        <f>I44+J44</f>
        <v>2</v>
      </c>
      <c r="L44" s="25">
        <v>2</v>
      </c>
      <c r="M44" s="26"/>
      <c r="N44" s="65">
        <f>L44+M44</f>
        <v>2</v>
      </c>
      <c r="O44" s="25">
        <v>3</v>
      </c>
      <c r="P44" s="26"/>
      <c r="Q44" s="64">
        <f>P44+O44</f>
        <v>3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159" t="s">
        <v>35</v>
      </c>
      <c r="C45" s="160"/>
      <c r="D45" s="160"/>
      <c r="E45" s="63"/>
      <c r="F45" s="27">
        <v>109</v>
      </c>
      <c r="G45" s="28"/>
      <c r="H45" s="66">
        <f>F45+G45</f>
        <v>109</v>
      </c>
      <c r="I45" s="27">
        <v>109</v>
      </c>
      <c r="J45" s="28"/>
      <c r="K45" s="66">
        <f>I45+J45</f>
        <v>109</v>
      </c>
      <c r="L45" s="27">
        <v>109</v>
      </c>
      <c r="M45" s="28"/>
      <c r="N45" s="66">
        <f>L45+M45</f>
        <v>109</v>
      </c>
      <c r="O45" s="27">
        <v>140</v>
      </c>
      <c r="P45" s="28"/>
      <c r="Q45" s="64">
        <f>P45+O45</f>
        <v>140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150">
        <f>H43+H44+H45</f>
        <v>112</v>
      </c>
      <c r="G46" s="151"/>
      <c r="H46" s="152"/>
      <c r="I46" s="150">
        <f>K43+K44+K45</f>
        <v>112</v>
      </c>
      <c r="J46" s="151"/>
      <c r="K46" s="152"/>
      <c r="L46" s="139">
        <f>N43+N44+N45</f>
        <v>112</v>
      </c>
      <c r="M46" s="140"/>
      <c r="N46" s="141"/>
      <c r="O46" s="139">
        <f>Q43+Q44+Q45</f>
        <v>144</v>
      </c>
      <c r="P46" s="140"/>
      <c r="Q46" s="141"/>
      <c r="R46" s="139">
        <f>T43+T44+T45</f>
        <v>0</v>
      </c>
      <c r="S46" s="140"/>
      <c r="T46" s="141"/>
      <c r="U46" s="139">
        <f>W43+W44+W45</f>
        <v>0</v>
      </c>
      <c r="V46" s="140"/>
      <c r="W46" s="141"/>
      <c r="X46" s="341"/>
      <c r="Y46" s="341"/>
      <c r="Z46" s="341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57" t="s">
        <v>29</v>
      </c>
      <c r="C48" s="258"/>
      <c r="D48" s="266" t="s">
        <v>8</v>
      </c>
      <c r="E48" s="267"/>
      <c r="F48" s="267"/>
      <c r="G48" s="268"/>
      <c r="H48" s="261" t="s">
        <v>9</v>
      </c>
      <c r="I48" s="262"/>
      <c r="J48" s="266" t="s">
        <v>11</v>
      </c>
      <c r="K48" s="267"/>
      <c r="L48" s="267"/>
      <c r="M48" s="267"/>
      <c r="N48" s="267"/>
      <c r="O48" s="267"/>
      <c r="P48" s="267"/>
      <c r="Q48" s="268"/>
      <c r="R48" s="386" t="s">
        <v>12</v>
      </c>
      <c r="S48" s="387"/>
      <c r="T48" s="257" t="s">
        <v>13</v>
      </c>
      <c r="U48" s="267"/>
      <c r="V48" s="267"/>
      <c r="W48" s="267"/>
      <c r="X48" s="258"/>
      <c r="Y48" s="257" t="s">
        <v>6</v>
      </c>
      <c r="Z48" s="267"/>
      <c r="AA48" s="267"/>
      <c r="AB48" s="267"/>
      <c r="AC48" s="258"/>
    </row>
    <row r="49" spans="2:29" ht="13.5" thickBot="1" x14ac:dyDescent="0.25">
      <c r="B49" s="259"/>
      <c r="C49" s="260"/>
      <c r="D49" s="269"/>
      <c r="E49" s="270"/>
      <c r="F49" s="270"/>
      <c r="G49" s="271"/>
      <c r="H49" s="100" t="s">
        <v>32</v>
      </c>
      <c r="I49" s="101" t="s">
        <v>10</v>
      </c>
      <c r="J49" s="269"/>
      <c r="K49" s="270"/>
      <c r="L49" s="270"/>
      <c r="M49" s="270"/>
      <c r="N49" s="270"/>
      <c r="O49" s="270"/>
      <c r="P49" s="270"/>
      <c r="Q49" s="271"/>
      <c r="R49" s="101" t="s">
        <v>1</v>
      </c>
      <c r="S49" s="101" t="s">
        <v>0</v>
      </c>
      <c r="T49" s="259"/>
      <c r="U49" s="270"/>
      <c r="V49" s="270"/>
      <c r="W49" s="270"/>
      <c r="X49" s="260"/>
      <c r="Y49" s="259"/>
      <c r="Z49" s="270"/>
      <c r="AA49" s="270"/>
      <c r="AB49" s="270"/>
      <c r="AC49" s="260"/>
    </row>
    <row r="50" spans="2:29" x14ac:dyDescent="0.2">
      <c r="B50" s="276" t="s">
        <v>43</v>
      </c>
      <c r="C50" s="277"/>
      <c r="D50" s="263" t="s">
        <v>97</v>
      </c>
      <c r="E50" s="264"/>
      <c r="F50" s="264"/>
      <c r="G50" s="265"/>
      <c r="H50" s="87" t="s">
        <v>98</v>
      </c>
      <c r="I50" s="33"/>
      <c r="J50" s="393" t="s">
        <v>99</v>
      </c>
      <c r="K50" s="394"/>
      <c r="L50" s="394"/>
      <c r="M50" s="394"/>
      <c r="N50" s="394"/>
      <c r="O50" s="394"/>
      <c r="P50" s="394"/>
      <c r="Q50" s="395"/>
      <c r="R50" s="32"/>
      <c r="S50" s="34"/>
      <c r="T50" s="329" t="s">
        <v>100</v>
      </c>
      <c r="U50" s="330"/>
      <c r="V50" s="330"/>
      <c r="W50" s="330"/>
      <c r="X50" s="331"/>
      <c r="Y50" s="333" t="s">
        <v>94</v>
      </c>
      <c r="Z50" s="333"/>
      <c r="AA50" s="333"/>
      <c r="AB50" s="333"/>
      <c r="AC50" s="334"/>
    </row>
    <row r="51" spans="2:29" x14ac:dyDescent="0.2">
      <c r="B51" s="274" t="s">
        <v>30</v>
      </c>
      <c r="C51" s="275"/>
      <c r="D51" s="281" t="s">
        <v>97</v>
      </c>
      <c r="E51" s="282"/>
      <c r="F51" s="282"/>
      <c r="G51" s="283"/>
      <c r="H51" s="88" t="s">
        <v>98</v>
      </c>
      <c r="I51" s="35"/>
      <c r="J51" s="295" t="s">
        <v>99</v>
      </c>
      <c r="K51" s="296"/>
      <c r="L51" s="296"/>
      <c r="M51" s="296"/>
      <c r="N51" s="296"/>
      <c r="O51" s="296"/>
      <c r="P51" s="296"/>
      <c r="Q51" s="297"/>
      <c r="R51" s="105"/>
      <c r="S51" s="74"/>
      <c r="T51" s="323" t="s">
        <v>100</v>
      </c>
      <c r="U51" s="285"/>
      <c r="V51" s="285"/>
      <c r="W51" s="285"/>
      <c r="X51" s="286"/>
      <c r="Y51" s="324" t="s">
        <v>94</v>
      </c>
      <c r="Z51" s="324"/>
      <c r="AA51" s="324"/>
      <c r="AB51" s="324"/>
      <c r="AC51" s="325"/>
    </row>
    <row r="52" spans="2:29" x14ac:dyDescent="0.2">
      <c r="B52" s="319" t="s">
        <v>31</v>
      </c>
      <c r="C52" s="280"/>
      <c r="D52" s="320" t="s">
        <v>101</v>
      </c>
      <c r="E52" s="321"/>
      <c r="F52" s="321"/>
      <c r="G52" s="322"/>
      <c r="H52" s="89" t="s">
        <v>98</v>
      </c>
      <c r="I52" s="37"/>
      <c r="J52" s="372" t="s">
        <v>143</v>
      </c>
      <c r="K52" s="373"/>
      <c r="L52" s="373"/>
      <c r="M52" s="373"/>
      <c r="N52" s="373"/>
      <c r="O52" s="373"/>
      <c r="P52" s="373"/>
      <c r="Q52" s="374"/>
      <c r="R52" s="36"/>
      <c r="S52" s="38"/>
      <c r="T52" s="365" t="s">
        <v>148</v>
      </c>
      <c r="U52" s="366"/>
      <c r="V52" s="366"/>
      <c r="W52" s="366"/>
      <c r="X52" s="367"/>
      <c r="Y52" s="392" t="s">
        <v>146</v>
      </c>
      <c r="Z52" s="333"/>
      <c r="AA52" s="333"/>
      <c r="AB52" s="333"/>
      <c r="AC52" s="334"/>
    </row>
    <row r="53" spans="2:29" x14ac:dyDescent="0.2">
      <c r="B53" s="274" t="s">
        <v>31</v>
      </c>
      <c r="C53" s="275"/>
      <c r="D53" s="281" t="s">
        <v>101</v>
      </c>
      <c r="E53" s="282"/>
      <c r="F53" s="282"/>
      <c r="G53" s="283"/>
      <c r="H53" s="88"/>
      <c r="I53" s="35" t="s">
        <v>98</v>
      </c>
      <c r="J53" s="298" t="s">
        <v>102</v>
      </c>
      <c r="K53" s="299"/>
      <c r="L53" s="299"/>
      <c r="M53" s="299"/>
      <c r="N53" s="299"/>
      <c r="O53" s="299"/>
      <c r="P53" s="299"/>
      <c r="Q53" s="300"/>
      <c r="R53" s="105"/>
      <c r="S53" s="74"/>
      <c r="T53" s="323" t="s">
        <v>149</v>
      </c>
      <c r="U53" s="285"/>
      <c r="V53" s="285"/>
      <c r="W53" s="285"/>
      <c r="X53" s="286"/>
      <c r="Y53" s="364" t="s">
        <v>147</v>
      </c>
      <c r="Z53" s="324"/>
      <c r="AA53" s="324"/>
      <c r="AB53" s="324"/>
      <c r="AC53" s="325"/>
    </row>
    <row r="54" spans="2:29" x14ac:dyDescent="0.2">
      <c r="B54" s="279" t="s">
        <v>31</v>
      </c>
      <c r="C54" s="280"/>
      <c r="D54" s="281" t="s">
        <v>101</v>
      </c>
      <c r="E54" s="282"/>
      <c r="F54" s="282"/>
      <c r="G54" s="283"/>
      <c r="H54" s="89" t="s">
        <v>98</v>
      </c>
      <c r="I54" s="37"/>
      <c r="J54" s="378" t="s">
        <v>144</v>
      </c>
      <c r="K54" s="379"/>
      <c r="L54" s="379"/>
      <c r="M54" s="379"/>
      <c r="N54" s="379"/>
      <c r="O54" s="379"/>
      <c r="P54" s="379"/>
      <c r="Q54" s="380"/>
      <c r="R54" s="39"/>
      <c r="S54" s="40"/>
      <c r="T54" s="369" t="s">
        <v>150</v>
      </c>
      <c r="U54" s="370"/>
      <c r="V54" s="370"/>
      <c r="W54" s="370"/>
      <c r="X54" s="371"/>
      <c r="Y54" s="375" t="s">
        <v>145</v>
      </c>
      <c r="Z54" s="376"/>
      <c r="AA54" s="376"/>
      <c r="AB54" s="376"/>
      <c r="AC54" s="377"/>
    </row>
    <row r="55" spans="2:29" x14ac:dyDescent="0.2">
      <c r="B55" s="274" t="s">
        <v>31</v>
      </c>
      <c r="C55" s="275"/>
      <c r="D55" s="284"/>
      <c r="E55" s="285"/>
      <c r="F55" s="285"/>
      <c r="G55" s="286"/>
      <c r="H55" s="105"/>
      <c r="I55" s="35"/>
      <c r="J55" s="298"/>
      <c r="K55" s="299"/>
      <c r="L55" s="299"/>
      <c r="M55" s="299"/>
      <c r="N55" s="299"/>
      <c r="O55" s="299"/>
      <c r="P55" s="299"/>
      <c r="Q55" s="300"/>
      <c r="R55" s="41"/>
      <c r="S55" s="42"/>
      <c r="T55" s="464"/>
      <c r="U55" s="465"/>
      <c r="V55" s="465"/>
      <c r="W55" s="465"/>
      <c r="X55" s="466"/>
      <c r="Y55" s="327"/>
      <c r="Z55" s="327"/>
      <c r="AA55" s="327"/>
      <c r="AB55" s="327"/>
      <c r="AC55" s="328"/>
    </row>
    <row r="56" spans="2:29" ht="13.5" thickBot="1" x14ac:dyDescent="0.25">
      <c r="B56" s="272"/>
      <c r="C56" s="273"/>
      <c r="D56" s="254"/>
      <c r="E56" s="255"/>
      <c r="F56" s="255"/>
      <c r="G56" s="256"/>
      <c r="H56" s="104"/>
      <c r="I56" s="71"/>
      <c r="J56" s="301"/>
      <c r="K56" s="302"/>
      <c r="L56" s="302"/>
      <c r="M56" s="302"/>
      <c r="N56" s="302"/>
      <c r="O56" s="302"/>
      <c r="P56" s="302"/>
      <c r="Q56" s="303"/>
      <c r="R56" s="72"/>
      <c r="S56" s="73"/>
      <c r="T56" s="368"/>
      <c r="U56" s="255"/>
      <c r="V56" s="255"/>
      <c r="W56" s="255"/>
      <c r="X56" s="256"/>
      <c r="Y56" s="317"/>
      <c r="Z56" s="317"/>
      <c r="AA56" s="317"/>
      <c r="AB56" s="317"/>
      <c r="AC56" s="318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48" t="s">
        <v>51</v>
      </c>
      <c r="C64" s="249"/>
      <c r="D64" s="249"/>
      <c r="E64" s="250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38" t="s">
        <v>0</v>
      </c>
      <c r="C65" s="239"/>
      <c r="D65" s="239" t="s">
        <v>57</v>
      </c>
      <c r="E65" s="240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20" t="s">
        <v>14</v>
      </c>
      <c r="C66" s="221"/>
      <c r="D66" s="137">
        <v>3</v>
      </c>
      <c r="E66" s="247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20" t="s">
        <v>15</v>
      </c>
      <c r="C67" s="221"/>
      <c r="D67" s="137">
        <v>2</v>
      </c>
      <c r="E67" s="247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20" t="s">
        <v>16</v>
      </c>
      <c r="C68" s="221"/>
      <c r="D68" s="137">
        <v>10</v>
      </c>
      <c r="E68" s="247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20" t="s">
        <v>17</v>
      </c>
      <c r="C69" s="221"/>
      <c r="D69" s="137">
        <v>1</v>
      </c>
      <c r="E69" s="247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20" t="s">
        <v>18</v>
      </c>
      <c r="C70" s="221"/>
      <c r="D70" s="137">
        <v>1</v>
      </c>
      <c r="E70" s="247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22" t="s">
        <v>19</v>
      </c>
      <c r="C71" s="223"/>
      <c r="D71" s="137">
        <v>9</v>
      </c>
      <c r="E71" s="247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22" t="s">
        <v>21</v>
      </c>
      <c r="C72" s="223"/>
      <c r="D72" s="137">
        <v>4</v>
      </c>
      <c r="E72" s="247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22" t="s">
        <v>22</v>
      </c>
      <c r="C73" s="223"/>
      <c r="D73" s="137">
        <v>3</v>
      </c>
      <c r="E73" s="247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22" t="s">
        <v>38</v>
      </c>
      <c r="C74" s="223"/>
      <c r="D74" s="137">
        <v>2</v>
      </c>
      <c r="E74" s="247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20" t="s">
        <v>24</v>
      </c>
      <c r="C75" s="221"/>
      <c r="D75" s="137">
        <v>2</v>
      </c>
      <c r="E75" s="247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22" t="s">
        <v>39</v>
      </c>
      <c r="C76" s="223"/>
      <c r="D76" s="137">
        <v>2</v>
      </c>
      <c r="E76" s="247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15" t="s">
        <v>40</v>
      </c>
      <c r="C77" s="216"/>
      <c r="D77" s="217">
        <v>15</v>
      </c>
      <c r="E77" s="294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48" t="s">
        <v>52</v>
      </c>
      <c r="C80" s="249"/>
      <c r="D80" s="249"/>
      <c r="E80" s="250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33" x14ac:dyDescent="0.2">
      <c r="B81" s="238" t="s">
        <v>0</v>
      </c>
      <c r="C81" s="239"/>
      <c r="D81" s="239" t="s">
        <v>44</v>
      </c>
      <c r="E81" s="240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33" x14ac:dyDescent="0.2">
      <c r="B82" s="220" t="s">
        <v>14</v>
      </c>
      <c r="C82" s="221"/>
      <c r="D82" s="137">
        <v>2787</v>
      </c>
      <c r="E82" s="247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33" x14ac:dyDescent="0.2">
      <c r="B83" s="220" t="s">
        <v>15</v>
      </c>
      <c r="C83" s="221"/>
      <c r="D83" s="137">
        <v>4264</v>
      </c>
      <c r="E83" s="247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33" x14ac:dyDescent="0.2">
      <c r="B84" s="220" t="s">
        <v>16</v>
      </c>
      <c r="C84" s="221"/>
      <c r="D84" s="137">
        <v>3398</v>
      </c>
      <c r="E84" s="247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33" x14ac:dyDescent="0.2">
      <c r="B85" s="220" t="s">
        <v>17</v>
      </c>
      <c r="C85" s="221"/>
      <c r="D85" s="137">
        <v>4179</v>
      </c>
      <c r="E85" s="247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33" x14ac:dyDescent="0.2">
      <c r="B86" s="220" t="s">
        <v>18</v>
      </c>
      <c r="C86" s="221"/>
      <c r="D86" s="137">
        <v>3796</v>
      </c>
      <c r="E86" s="247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  <c r="AF86" s="103"/>
      <c r="AG86" s="103"/>
    </row>
    <row r="87" spans="2:33" x14ac:dyDescent="0.2">
      <c r="B87" s="222" t="s">
        <v>19</v>
      </c>
      <c r="C87" s="223"/>
      <c r="D87" s="137">
        <v>3722</v>
      </c>
      <c r="E87" s="247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33" x14ac:dyDescent="0.2">
      <c r="B88" s="222" t="s">
        <v>21</v>
      </c>
      <c r="C88" s="223"/>
      <c r="D88" s="137">
        <v>3547</v>
      </c>
      <c r="E88" s="247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33" x14ac:dyDescent="0.2">
      <c r="B89" s="222" t="s">
        <v>22</v>
      </c>
      <c r="C89" s="223"/>
      <c r="D89" s="137">
        <v>4078</v>
      </c>
      <c r="E89" s="247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33" x14ac:dyDescent="0.2">
      <c r="B90" s="222" t="s">
        <v>38</v>
      </c>
      <c r="C90" s="223"/>
      <c r="D90" s="137">
        <v>3700</v>
      </c>
      <c r="E90" s="247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33" x14ac:dyDescent="0.2">
      <c r="B91" s="220" t="s">
        <v>24</v>
      </c>
      <c r="C91" s="221"/>
      <c r="D91" s="137">
        <v>3897</v>
      </c>
      <c r="E91" s="247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33" x14ac:dyDescent="0.2">
      <c r="B92" s="222" t="s">
        <v>39</v>
      </c>
      <c r="C92" s="223"/>
      <c r="D92" s="137">
        <v>4053</v>
      </c>
      <c r="E92" s="247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33" ht="13.5" thickBot="1" x14ac:dyDescent="0.25">
      <c r="B93" s="215" t="s">
        <v>40</v>
      </c>
      <c r="C93" s="216"/>
      <c r="D93" s="217">
        <v>2735</v>
      </c>
      <c r="E93" s="294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33" ht="13.5" thickBot="1" x14ac:dyDescent="0.25">
      <c r="B94" s="309" t="s">
        <v>41</v>
      </c>
      <c r="C94" s="310"/>
      <c r="D94" s="311">
        <f>SUM(D82:D93)</f>
        <v>44156</v>
      </c>
      <c r="E94" s="312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33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33" ht="25.5" customHeight="1" thickBot="1" x14ac:dyDescent="0.25">
      <c r="B96" s="306" t="s">
        <v>67</v>
      </c>
      <c r="C96" s="307"/>
      <c r="D96" s="308"/>
      <c r="E96" s="315">
        <f>D94/1</f>
        <v>44156</v>
      </c>
      <c r="F96" s="316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06" t="s">
        <v>66</v>
      </c>
      <c r="C97" s="307"/>
      <c r="D97" s="308"/>
      <c r="E97" s="313">
        <f>E96/30</f>
        <v>1471.8666666666666</v>
      </c>
      <c r="F97" s="314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41" t="s">
        <v>53</v>
      </c>
      <c r="C99" s="242"/>
      <c r="D99" s="242"/>
      <c r="E99" s="243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44"/>
      <c r="C100" s="245"/>
      <c r="D100" s="245"/>
      <c r="E100" s="246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38" t="s">
        <v>0</v>
      </c>
      <c r="C101" s="239"/>
      <c r="D101" s="239" t="s">
        <v>44</v>
      </c>
      <c r="E101" s="240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20" t="s">
        <v>14</v>
      </c>
      <c r="C102" s="221"/>
      <c r="D102" s="136">
        <v>0.99950000000000006</v>
      </c>
      <c r="E102" s="305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20" t="s">
        <v>15</v>
      </c>
      <c r="C103" s="221"/>
      <c r="D103" s="136">
        <v>0.99970000000000003</v>
      </c>
      <c r="E103" s="305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20" t="s">
        <v>16</v>
      </c>
      <c r="C104" s="221"/>
      <c r="D104" s="136">
        <v>0.99890000000000001</v>
      </c>
      <c r="E104" s="305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20" t="s">
        <v>17</v>
      </c>
      <c r="C105" s="221"/>
      <c r="D105" s="136">
        <v>1</v>
      </c>
      <c r="E105" s="305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20" t="s">
        <v>18</v>
      </c>
      <c r="C106" s="221"/>
      <c r="D106" s="136">
        <v>1</v>
      </c>
      <c r="E106" s="305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22" t="s">
        <v>19</v>
      </c>
      <c r="C107" s="223"/>
      <c r="D107" s="136">
        <v>0.99950000000000006</v>
      </c>
      <c r="E107" s="305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22" t="s">
        <v>21</v>
      </c>
      <c r="C108" s="223"/>
      <c r="D108" s="136">
        <v>0.99939999999999996</v>
      </c>
      <c r="E108" s="305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22" t="s">
        <v>22</v>
      </c>
      <c r="C109" s="223"/>
      <c r="D109" s="304">
        <v>0.99950000000000006</v>
      </c>
      <c r="E109" s="305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22" t="s">
        <v>38</v>
      </c>
      <c r="C110" s="223"/>
      <c r="D110" s="304">
        <v>0.99960000000000004</v>
      </c>
      <c r="E110" s="305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20" t="s">
        <v>24</v>
      </c>
      <c r="C111" s="221"/>
      <c r="D111" s="304">
        <v>0.99960000000000004</v>
      </c>
      <c r="E111" s="305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22" t="s">
        <v>39</v>
      </c>
      <c r="C112" s="223"/>
      <c r="D112" s="304">
        <v>0.99960000000000004</v>
      </c>
      <c r="E112" s="305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15" t="s">
        <v>40</v>
      </c>
      <c r="C113" s="216"/>
      <c r="D113" s="467">
        <v>0.99960000000000004</v>
      </c>
      <c r="E113" s="468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48" t="s">
        <v>54</v>
      </c>
      <c r="C118" s="249"/>
      <c r="D118" s="249"/>
      <c r="E118" s="250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38" t="s">
        <v>0</v>
      </c>
      <c r="C119" s="239"/>
      <c r="D119" s="239" t="s">
        <v>44</v>
      </c>
      <c r="E119" s="240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20" t="s">
        <v>14</v>
      </c>
      <c r="C120" s="221"/>
      <c r="D120" s="137">
        <v>2</v>
      </c>
      <c r="E120" s="247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20" t="s">
        <v>15</v>
      </c>
      <c r="C121" s="221"/>
      <c r="D121" s="137">
        <v>2</v>
      </c>
      <c r="E121" s="247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20" t="s">
        <v>16</v>
      </c>
      <c r="C122" s="221"/>
      <c r="D122" s="137">
        <v>4</v>
      </c>
      <c r="E122" s="247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20" t="s">
        <v>17</v>
      </c>
      <c r="C123" s="221"/>
      <c r="D123" s="137">
        <v>0</v>
      </c>
      <c r="E123" s="247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20" t="s">
        <v>18</v>
      </c>
      <c r="C124" s="221"/>
      <c r="D124" s="137">
        <v>0</v>
      </c>
      <c r="E124" s="247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22" t="s">
        <v>19</v>
      </c>
      <c r="C125" s="223"/>
      <c r="D125" s="137">
        <v>1</v>
      </c>
      <c r="E125" s="247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22" t="s">
        <v>21</v>
      </c>
      <c r="C126" s="223"/>
      <c r="D126" s="137">
        <v>9</v>
      </c>
      <c r="E126" s="247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22" t="s">
        <v>22</v>
      </c>
      <c r="C127" s="223"/>
      <c r="D127" s="137">
        <v>2</v>
      </c>
      <c r="E127" s="247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22" t="s">
        <v>38</v>
      </c>
      <c r="C128" s="223"/>
      <c r="D128" s="137">
        <v>2</v>
      </c>
      <c r="E128" s="247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20" t="s">
        <v>24</v>
      </c>
      <c r="C129" s="221"/>
      <c r="D129" s="137">
        <v>4</v>
      </c>
      <c r="E129" s="247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22" t="s">
        <v>39</v>
      </c>
      <c r="C130" s="223"/>
      <c r="D130" s="137">
        <v>4</v>
      </c>
      <c r="E130" s="247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215" t="s">
        <v>40</v>
      </c>
      <c r="C131" s="216"/>
      <c r="D131" s="217">
        <v>2</v>
      </c>
      <c r="E131" s="294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x14ac:dyDescent="0.2">
      <c r="B132" s="49"/>
      <c r="C132" s="50"/>
      <c r="D132" s="16"/>
      <c r="E132" s="1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48" t="s">
        <v>68</v>
      </c>
      <c r="C135" s="249"/>
      <c r="D135" s="249"/>
      <c r="E135" s="249"/>
      <c r="F135" s="249"/>
      <c r="G135" s="250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38" t="s">
        <v>0</v>
      </c>
      <c r="C136" s="239"/>
      <c r="D136" s="239" t="s">
        <v>44</v>
      </c>
      <c r="E136" s="239"/>
      <c r="F136" s="239" t="s">
        <v>58</v>
      </c>
      <c r="G136" s="240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20" t="s">
        <v>14</v>
      </c>
      <c r="C137" s="221"/>
      <c r="D137" s="137">
        <v>137</v>
      </c>
      <c r="E137" s="137"/>
      <c r="F137" s="218">
        <f t="shared" ref="F137:F146" si="0">(D137*100%)/D82</f>
        <v>4.9156799425905992E-2</v>
      </c>
      <c r="G137" s="219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20" t="s">
        <v>15</v>
      </c>
      <c r="C138" s="221"/>
      <c r="D138" s="137">
        <v>264</v>
      </c>
      <c r="E138" s="137"/>
      <c r="F138" s="469">
        <f t="shared" si="0"/>
        <v>6.1913696060037521E-2</v>
      </c>
      <c r="G138" s="470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20" t="s">
        <v>16</v>
      </c>
      <c r="C139" s="221"/>
      <c r="D139" s="137">
        <v>253</v>
      </c>
      <c r="E139" s="137"/>
      <c r="F139" s="218">
        <f t="shared" si="0"/>
        <v>7.4455562095350203E-2</v>
      </c>
      <c r="G139" s="219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20" t="s">
        <v>17</v>
      </c>
      <c r="C140" s="221"/>
      <c r="D140" s="137">
        <v>351</v>
      </c>
      <c r="E140" s="137"/>
      <c r="F140" s="469">
        <f t="shared" si="0"/>
        <v>8.3991385498923182E-2</v>
      </c>
      <c r="G140" s="470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20" t="s">
        <v>18</v>
      </c>
      <c r="C141" s="221"/>
      <c r="D141" s="137">
        <v>264</v>
      </c>
      <c r="E141" s="137"/>
      <c r="F141" s="460">
        <f t="shared" si="0"/>
        <v>6.9546891464699681E-2</v>
      </c>
      <c r="G141" s="461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22" t="s">
        <v>19</v>
      </c>
      <c r="C142" s="223"/>
      <c r="D142" s="137">
        <v>332</v>
      </c>
      <c r="E142" s="137"/>
      <c r="F142" s="460">
        <f t="shared" si="0"/>
        <v>8.9199355185384202E-2</v>
      </c>
      <c r="G142" s="461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22" t="s">
        <v>21</v>
      </c>
      <c r="C143" s="223"/>
      <c r="D143" s="137">
        <v>203</v>
      </c>
      <c r="E143" s="137"/>
      <c r="F143" s="460">
        <f t="shared" si="0"/>
        <v>5.7231463208345081E-2</v>
      </c>
      <c r="G143" s="461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22" t="s">
        <v>22</v>
      </c>
      <c r="C144" s="223"/>
      <c r="D144" s="137">
        <v>257</v>
      </c>
      <c r="E144" s="137"/>
      <c r="F144" s="460">
        <f t="shared" si="0"/>
        <v>6.3021088769004419E-2</v>
      </c>
      <c r="G144" s="461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1" x14ac:dyDescent="0.2">
      <c r="B145" s="222" t="s">
        <v>38</v>
      </c>
      <c r="C145" s="223"/>
      <c r="D145" s="137">
        <v>282</v>
      </c>
      <c r="E145" s="137"/>
      <c r="F145" s="460">
        <f t="shared" si="0"/>
        <v>7.6216216216216215E-2</v>
      </c>
      <c r="G145" s="461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1" x14ac:dyDescent="0.2">
      <c r="B146" s="220" t="s">
        <v>24</v>
      </c>
      <c r="C146" s="221"/>
      <c r="D146" s="137">
        <v>321</v>
      </c>
      <c r="E146" s="137"/>
      <c r="F146" s="460">
        <f t="shared" si="0"/>
        <v>8.2371054657428791E-2</v>
      </c>
      <c r="G146" s="461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1" x14ac:dyDescent="0.2">
      <c r="B147" s="222" t="s">
        <v>39</v>
      </c>
      <c r="C147" s="223"/>
      <c r="D147" s="137">
        <v>239</v>
      </c>
      <c r="E147" s="137"/>
      <c r="F147" s="460">
        <f>(D147*100%)/D92</f>
        <v>5.8968665186281764E-2</v>
      </c>
      <c r="G147" s="461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1" ht="13.5" thickBot="1" x14ac:dyDescent="0.25">
      <c r="B148" s="215" t="s">
        <v>40</v>
      </c>
      <c r="C148" s="216"/>
      <c r="D148" s="217">
        <v>185</v>
      </c>
      <c r="E148" s="217"/>
      <c r="F148" s="460">
        <f>(D148*100%)/D93</f>
        <v>6.7641681901279713E-2</v>
      </c>
      <c r="G148" s="461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1" x14ac:dyDescent="0.2">
      <c r="B149" s="49"/>
      <c r="C149" s="50"/>
      <c r="D149" s="16"/>
      <c r="E149" s="16"/>
      <c r="F149" s="54"/>
      <c r="G149" s="5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31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31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31" x14ac:dyDescent="0.2">
      <c r="B152" s="241" t="s">
        <v>59</v>
      </c>
      <c r="C152" s="242"/>
      <c r="D152" s="242"/>
      <c r="E152" s="242"/>
      <c r="F152" s="242"/>
      <c r="G152" s="243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31" ht="13.5" thickBot="1" x14ac:dyDescent="0.25">
      <c r="B153" s="244"/>
      <c r="C153" s="245"/>
      <c r="D153" s="245"/>
      <c r="E153" s="245"/>
      <c r="F153" s="245"/>
      <c r="G153" s="246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31" x14ac:dyDescent="0.2">
      <c r="B154" s="238" t="s">
        <v>0</v>
      </c>
      <c r="C154" s="239"/>
      <c r="D154" s="239" t="s">
        <v>44</v>
      </c>
      <c r="E154" s="239"/>
      <c r="F154" s="239" t="s">
        <v>58</v>
      </c>
      <c r="G154" s="240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E154" s="3">
        <f>SUM(D155:E164)</f>
        <v>1795</v>
      </c>
    </row>
    <row r="155" spans="2:31" x14ac:dyDescent="0.2">
      <c r="B155" s="220" t="s">
        <v>14</v>
      </c>
      <c r="C155" s="221"/>
      <c r="D155" s="137">
        <v>133</v>
      </c>
      <c r="E155" s="137"/>
      <c r="F155" s="218">
        <f t="shared" ref="F155:F163" si="1">(D155*100%)/D82</f>
        <v>4.7721564406171507E-2</v>
      </c>
      <c r="G155" s="219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31" x14ac:dyDescent="0.2">
      <c r="B156" s="220" t="s">
        <v>15</v>
      </c>
      <c r="C156" s="221"/>
      <c r="D156" s="137">
        <v>240</v>
      </c>
      <c r="E156" s="137"/>
      <c r="F156" s="469">
        <f t="shared" si="1"/>
        <v>5.6285178236397747E-2</v>
      </c>
      <c r="G156" s="470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31" x14ac:dyDescent="0.2">
      <c r="B157" s="220" t="s">
        <v>16</v>
      </c>
      <c r="C157" s="221"/>
      <c r="D157" s="137">
        <v>49</v>
      </c>
      <c r="E157" s="137"/>
      <c r="F157" s="218">
        <f t="shared" si="1"/>
        <v>1.4420247204237787E-2</v>
      </c>
      <c r="G157" s="219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1" x14ac:dyDescent="0.2">
      <c r="B158" s="220" t="s">
        <v>17</v>
      </c>
      <c r="C158" s="221"/>
      <c r="D158" s="137">
        <v>150</v>
      </c>
      <c r="E158" s="137"/>
      <c r="F158" s="469">
        <f t="shared" si="1"/>
        <v>3.5893754486719311E-2</v>
      </c>
      <c r="G158" s="470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1" x14ac:dyDescent="0.2">
      <c r="B159" s="220" t="s">
        <v>18</v>
      </c>
      <c r="C159" s="221"/>
      <c r="D159" s="137">
        <v>227</v>
      </c>
      <c r="E159" s="137"/>
      <c r="F159" s="218">
        <f t="shared" si="1"/>
        <v>5.9799789251844045E-2</v>
      </c>
      <c r="G159" s="219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1" x14ac:dyDescent="0.2">
      <c r="B160" s="222" t="s">
        <v>19</v>
      </c>
      <c r="C160" s="223"/>
      <c r="D160" s="137">
        <v>198</v>
      </c>
      <c r="E160" s="137"/>
      <c r="F160" s="460">
        <f t="shared" si="1"/>
        <v>5.3197205803331545E-2</v>
      </c>
      <c r="G160" s="461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5" x14ac:dyDescent="0.2">
      <c r="B161" s="222" t="s">
        <v>21</v>
      </c>
      <c r="C161" s="223"/>
      <c r="D161" s="137">
        <v>157</v>
      </c>
      <c r="E161" s="137"/>
      <c r="F161" s="460">
        <f t="shared" si="1"/>
        <v>4.4262757259656046E-2</v>
      </c>
      <c r="G161" s="461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5" x14ac:dyDescent="0.2">
      <c r="B162" s="222" t="s">
        <v>22</v>
      </c>
      <c r="C162" s="223"/>
      <c r="D162" s="137">
        <v>202</v>
      </c>
      <c r="E162" s="137"/>
      <c r="F162" s="460">
        <f t="shared" si="1"/>
        <v>4.9534085335948996E-2</v>
      </c>
      <c r="G162" s="461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5" x14ac:dyDescent="0.2">
      <c r="B163" s="222" t="s">
        <v>38</v>
      </c>
      <c r="C163" s="223"/>
      <c r="D163" s="137">
        <v>263</v>
      </c>
      <c r="E163" s="137"/>
      <c r="F163" s="460">
        <f t="shared" si="1"/>
        <v>7.1081081081081077E-2</v>
      </c>
      <c r="G163" s="461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5" x14ac:dyDescent="0.2">
      <c r="B164" s="220" t="s">
        <v>24</v>
      </c>
      <c r="C164" s="221"/>
      <c r="D164" s="137">
        <v>176</v>
      </c>
      <c r="E164" s="137"/>
      <c r="F164" s="460">
        <f>(D164*100%)/D91</f>
        <v>4.51629458557865E-2</v>
      </c>
      <c r="G164" s="461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5" x14ac:dyDescent="0.2">
      <c r="B165" s="222" t="s">
        <v>39</v>
      </c>
      <c r="C165" s="223"/>
      <c r="D165" s="137">
        <v>189</v>
      </c>
      <c r="E165" s="137"/>
      <c r="F165" s="460">
        <f>(D165*100%)/D92</f>
        <v>4.6632124352331605E-2</v>
      </c>
      <c r="G165" s="461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5" ht="13.5" thickBot="1" x14ac:dyDescent="0.25">
      <c r="B166" s="215" t="s">
        <v>40</v>
      </c>
      <c r="C166" s="216"/>
      <c r="D166" s="217">
        <v>116</v>
      </c>
      <c r="E166" s="217"/>
      <c r="F166" s="460">
        <f>(D166*100%)/D93</f>
        <v>4.2413162705667279E-2</v>
      </c>
      <c r="G166" s="461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5" ht="13.5" thickBot="1" x14ac:dyDescent="0.25">
      <c r="B167" s="20"/>
      <c r="C167" s="21"/>
      <c r="D167" s="21"/>
      <c r="E167" s="21"/>
      <c r="F167" s="21"/>
      <c r="G167" s="2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5" ht="15.75" customHeight="1" thickBot="1" x14ac:dyDescent="0.25"/>
    <row r="170" spans="2:35" x14ac:dyDescent="0.2">
      <c r="B170" s="241" t="s">
        <v>69</v>
      </c>
      <c r="C170" s="242"/>
      <c r="D170" s="242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  <c r="Z170" s="242"/>
      <c r="AA170" s="242"/>
      <c r="AB170" s="242"/>
      <c r="AC170" s="243"/>
    </row>
    <row r="171" spans="2:35" x14ac:dyDescent="0.2">
      <c r="B171" s="452"/>
      <c r="C171" s="453"/>
      <c r="D171" s="453"/>
      <c r="E171" s="453"/>
      <c r="F171" s="453"/>
      <c r="G171" s="453"/>
      <c r="H171" s="453"/>
      <c r="I171" s="453"/>
      <c r="J171" s="453"/>
      <c r="K171" s="453"/>
      <c r="L171" s="453"/>
      <c r="M171" s="453"/>
      <c r="N171" s="453"/>
      <c r="O171" s="453"/>
      <c r="P171" s="453"/>
      <c r="Q171" s="453"/>
      <c r="R171" s="453"/>
      <c r="S171" s="453"/>
      <c r="T171" s="453"/>
      <c r="U171" s="453"/>
      <c r="V171" s="453"/>
      <c r="W171" s="453"/>
      <c r="X171" s="453"/>
      <c r="Y171" s="453"/>
      <c r="Z171" s="453"/>
      <c r="AA171" s="453"/>
      <c r="AB171" s="453"/>
      <c r="AC171" s="471"/>
    </row>
    <row r="172" spans="2:35" x14ac:dyDescent="0.2">
      <c r="B172" s="419" t="s">
        <v>70</v>
      </c>
      <c r="C172" s="419"/>
      <c r="D172" s="419"/>
      <c r="E172" s="419"/>
      <c r="F172" s="230" t="s">
        <v>14</v>
      </c>
      <c r="G172" s="230"/>
      <c r="H172" s="230" t="s">
        <v>15</v>
      </c>
      <c r="I172" s="230"/>
      <c r="J172" s="230" t="s">
        <v>16</v>
      </c>
      <c r="K172" s="230"/>
      <c r="L172" s="230" t="s">
        <v>17</v>
      </c>
      <c r="M172" s="230"/>
      <c r="N172" s="230" t="s">
        <v>18</v>
      </c>
      <c r="O172" s="230"/>
      <c r="P172" s="230" t="s">
        <v>19</v>
      </c>
      <c r="Q172" s="230"/>
      <c r="R172" s="230" t="s">
        <v>21</v>
      </c>
      <c r="S172" s="230"/>
      <c r="T172" s="230" t="s">
        <v>22</v>
      </c>
      <c r="U172" s="230"/>
      <c r="V172" s="230" t="s">
        <v>23</v>
      </c>
      <c r="W172" s="230"/>
      <c r="X172" s="230" t="s">
        <v>24</v>
      </c>
      <c r="Y172" s="230"/>
      <c r="Z172" s="230" t="s">
        <v>25</v>
      </c>
      <c r="AA172" s="230"/>
      <c r="AB172" s="230" t="s">
        <v>26</v>
      </c>
      <c r="AC172" s="230"/>
      <c r="AG172" s="81"/>
      <c r="AH172" s="81"/>
      <c r="AI172" s="81"/>
    </row>
    <row r="173" spans="2:35" x14ac:dyDescent="0.2">
      <c r="B173" s="454" t="s">
        <v>71</v>
      </c>
      <c r="C173" s="427"/>
      <c r="D173" s="427"/>
      <c r="E173" s="427"/>
      <c r="F173" s="231">
        <v>11</v>
      </c>
      <c r="G173" s="231"/>
      <c r="H173" s="231">
        <v>16</v>
      </c>
      <c r="I173" s="231"/>
      <c r="J173" s="231">
        <v>10</v>
      </c>
      <c r="K173" s="231"/>
      <c r="L173" s="231">
        <v>10</v>
      </c>
      <c r="M173" s="231"/>
      <c r="N173" s="231">
        <v>12</v>
      </c>
      <c r="O173" s="231"/>
      <c r="P173" s="231">
        <v>11</v>
      </c>
      <c r="Q173" s="231"/>
      <c r="R173" s="231">
        <v>21</v>
      </c>
      <c r="S173" s="231"/>
      <c r="T173" s="231">
        <v>16</v>
      </c>
      <c r="U173" s="231"/>
      <c r="V173" s="231">
        <v>6</v>
      </c>
      <c r="W173" s="231"/>
      <c r="X173" s="398">
        <v>11</v>
      </c>
      <c r="Y173" s="398"/>
      <c r="Z173" s="398">
        <v>6</v>
      </c>
      <c r="AA173" s="398"/>
      <c r="AB173" s="398">
        <v>7</v>
      </c>
      <c r="AC173" s="398"/>
      <c r="AG173" s="472"/>
      <c r="AH173" s="472"/>
      <c r="AI173" s="81"/>
    </row>
    <row r="174" spans="2:35" x14ac:dyDescent="0.2">
      <c r="B174" s="456" t="s">
        <v>72</v>
      </c>
      <c r="C174" s="439"/>
      <c r="D174" s="439"/>
      <c r="E174" s="439"/>
      <c r="F174" s="455">
        <v>0</v>
      </c>
      <c r="G174" s="455"/>
      <c r="H174" s="455">
        <v>0</v>
      </c>
      <c r="I174" s="455"/>
      <c r="J174" s="455">
        <v>0</v>
      </c>
      <c r="K174" s="455"/>
      <c r="L174" s="455">
        <v>1</v>
      </c>
      <c r="M174" s="455"/>
      <c r="N174" s="455">
        <v>1</v>
      </c>
      <c r="O174" s="455"/>
      <c r="P174" s="455">
        <v>1</v>
      </c>
      <c r="Q174" s="455"/>
      <c r="R174" s="455">
        <v>1</v>
      </c>
      <c r="S174" s="455"/>
      <c r="T174" s="455">
        <v>0</v>
      </c>
      <c r="U174" s="455"/>
      <c r="V174" s="455">
        <v>0</v>
      </c>
      <c r="W174" s="455"/>
      <c r="X174" s="137">
        <v>0</v>
      </c>
      <c r="Y174" s="137"/>
      <c r="Z174" s="137">
        <v>0</v>
      </c>
      <c r="AA174" s="137"/>
      <c r="AB174" s="137">
        <v>0</v>
      </c>
      <c r="AC174" s="137"/>
      <c r="AG174" s="472"/>
      <c r="AH174" s="472"/>
      <c r="AI174" s="81"/>
    </row>
    <row r="175" spans="2:35" x14ac:dyDescent="0.2">
      <c r="B175" s="456" t="s">
        <v>73</v>
      </c>
      <c r="C175" s="439"/>
      <c r="D175" s="439"/>
      <c r="E175" s="439"/>
      <c r="F175" s="455">
        <v>2</v>
      </c>
      <c r="G175" s="455"/>
      <c r="H175" s="455">
        <v>4</v>
      </c>
      <c r="I175" s="455"/>
      <c r="J175" s="455">
        <v>13</v>
      </c>
      <c r="K175" s="455"/>
      <c r="L175" s="455">
        <v>11</v>
      </c>
      <c r="M175" s="455"/>
      <c r="N175" s="455">
        <v>2</v>
      </c>
      <c r="O175" s="455"/>
      <c r="P175" s="455">
        <v>5</v>
      </c>
      <c r="Q175" s="455"/>
      <c r="R175" s="455">
        <v>5</v>
      </c>
      <c r="S175" s="455"/>
      <c r="T175" s="455">
        <v>10</v>
      </c>
      <c r="U175" s="455"/>
      <c r="V175" s="455">
        <v>13</v>
      </c>
      <c r="W175" s="455"/>
      <c r="X175" s="137">
        <v>9</v>
      </c>
      <c r="Y175" s="137"/>
      <c r="Z175" s="137">
        <v>16</v>
      </c>
      <c r="AA175" s="137"/>
      <c r="AB175" s="137">
        <v>3</v>
      </c>
      <c r="AC175" s="137"/>
      <c r="AG175" s="472"/>
      <c r="AH175" s="472"/>
      <c r="AI175" s="81"/>
    </row>
    <row r="176" spans="2:35" x14ac:dyDescent="0.2">
      <c r="B176" s="456" t="s">
        <v>74</v>
      </c>
      <c r="C176" s="439"/>
      <c r="D176" s="439"/>
      <c r="E176" s="439"/>
      <c r="F176" s="455">
        <v>12</v>
      </c>
      <c r="G176" s="455"/>
      <c r="H176" s="455">
        <v>37</v>
      </c>
      <c r="I176" s="455"/>
      <c r="J176" s="455">
        <v>30</v>
      </c>
      <c r="K176" s="455"/>
      <c r="L176" s="455">
        <v>42</v>
      </c>
      <c r="M176" s="455"/>
      <c r="N176" s="455">
        <v>34</v>
      </c>
      <c r="O176" s="455"/>
      <c r="P176" s="455">
        <v>35</v>
      </c>
      <c r="Q176" s="455"/>
      <c r="R176" s="455">
        <v>18</v>
      </c>
      <c r="S176" s="455"/>
      <c r="T176" s="455">
        <v>47</v>
      </c>
      <c r="U176" s="455"/>
      <c r="V176" s="455">
        <v>30</v>
      </c>
      <c r="W176" s="455"/>
      <c r="X176" s="137">
        <v>35</v>
      </c>
      <c r="Y176" s="137"/>
      <c r="Z176" s="137">
        <v>22</v>
      </c>
      <c r="AA176" s="137"/>
      <c r="AB176" s="137">
        <v>13</v>
      </c>
      <c r="AC176" s="137"/>
      <c r="AG176" s="472"/>
      <c r="AH176" s="472"/>
      <c r="AI176" s="81"/>
    </row>
    <row r="177" spans="2:35" x14ac:dyDescent="0.2">
      <c r="B177" s="456" t="s">
        <v>75</v>
      </c>
      <c r="C177" s="458"/>
      <c r="D177" s="458"/>
      <c r="E177" s="458"/>
      <c r="F177" s="455">
        <v>4</v>
      </c>
      <c r="G177" s="455"/>
      <c r="H177" s="455">
        <v>13</v>
      </c>
      <c r="I177" s="455"/>
      <c r="J177" s="455">
        <v>5</v>
      </c>
      <c r="K177" s="455"/>
      <c r="L177" s="455">
        <v>3</v>
      </c>
      <c r="M177" s="455"/>
      <c r="N177" s="455">
        <v>2</v>
      </c>
      <c r="O177" s="455"/>
      <c r="P177" s="455">
        <v>3</v>
      </c>
      <c r="Q177" s="455"/>
      <c r="R177" s="455">
        <v>63</v>
      </c>
      <c r="S177" s="455"/>
      <c r="T177" s="455">
        <v>35</v>
      </c>
      <c r="U177" s="455"/>
      <c r="V177" s="455">
        <v>26</v>
      </c>
      <c r="W177" s="455"/>
      <c r="X177" s="137">
        <v>65</v>
      </c>
      <c r="Y177" s="137"/>
      <c r="Z177" s="137">
        <v>96</v>
      </c>
      <c r="AA177" s="137"/>
      <c r="AB177" s="137">
        <v>11</v>
      </c>
      <c r="AC177" s="137"/>
      <c r="AG177" s="472"/>
      <c r="AH177" s="472"/>
      <c r="AI177" s="81"/>
    </row>
    <row r="178" spans="2:35" ht="13.5" thickBot="1" x14ac:dyDescent="0.25">
      <c r="B178" s="457" t="s">
        <v>76</v>
      </c>
      <c r="C178" s="447"/>
      <c r="D178" s="447"/>
      <c r="E178" s="447"/>
      <c r="F178" s="455">
        <v>2758</v>
      </c>
      <c r="G178" s="455"/>
      <c r="H178" s="455">
        <v>4194</v>
      </c>
      <c r="I178" s="455"/>
      <c r="J178" s="455">
        <v>3340</v>
      </c>
      <c r="K178" s="455"/>
      <c r="L178" s="455">
        <v>4112</v>
      </c>
      <c r="M178" s="455"/>
      <c r="N178" s="455">
        <v>3745</v>
      </c>
      <c r="O178" s="455"/>
      <c r="P178" s="455">
        <v>3667</v>
      </c>
      <c r="Q178" s="455"/>
      <c r="R178" s="455">
        <v>3439</v>
      </c>
      <c r="S178" s="455"/>
      <c r="T178" s="455">
        <v>3970</v>
      </c>
      <c r="U178" s="455"/>
      <c r="V178" s="455">
        <v>3625</v>
      </c>
      <c r="W178" s="455"/>
      <c r="X178" s="137">
        <v>3777</v>
      </c>
      <c r="Y178" s="137"/>
      <c r="Z178" s="137">
        <v>3913</v>
      </c>
      <c r="AA178" s="137"/>
      <c r="AB178" s="137">
        <v>2701</v>
      </c>
      <c r="AC178" s="137"/>
      <c r="AG178" s="472"/>
      <c r="AH178" s="472"/>
      <c r="AI178" s="81"/>
    </row>
    <row r="179" spans="2:35" ht="13.5" thickBot="1" x14ac:dyDescent="0.25">
      <c r="B179" s="401" t="s">
        <v>41</v>
      </c>
      <c r="C179" s="170"/>
      <c r="D179" s="170"/>
      <c r="E179" s="170"/>
      <c r="F179" s="436">
        <f>SUM(F173:F178)</f>
        <v>2787</v>
      </c>
      <c r="G179" s="437"/>
      <c r="H179" s="403">
        <f>SUM(H173:H178)</f>
        <v>4264</v>
      </c>
      <c r="I179" s="404"/>
      <c r="J179" s="416">
        <f>SUM(J173:J178)</f>
        <v>3398</v>
      </c>
      <c r="K179" s="416"/>
      <c r="L179" s="403">
        <f>SUM(L173:L178)</f>
        <v>4179</v>
      </c>
      <c r="M179" s="404"/>
      <c r="N179" s="416">
        <f>SUM(N173:N178)</f>
        <v>3796</v>
      </c>
      <c r="O179" s="416"/>
      <c r="P179" s="403">
        <f>SUM(P173:P178)</f>
        <v>3722</v>
      </c>
      <c r="Q179" s="404"/>
      <c r="R179" s="403">
        <f>SUM(R173:R178)</f>
        <v>3547</v>
      </c>
      <c r="S179" s="404"/>
      <c r="T179" s="403">
        <f>SUM(T173:T178)</f>
        <v>4078</v>
      </c>
      <c r="U179" s="404"/>
      <c r="V179" s="403">
        <f>SUM(V173:V178)</f>
        <v>3700</v>
      </c>
      <c r="W179" s="404"/>
      <c r="X179" s="403">
        <f>SUM(X173:X178)</f>
        <v>3897</v>
      </c>
      <c r="Y179" s="404"/>
      <c r="Z179" s="403">
        <f>SUM(Z173:Z178)</f>
        <v>4053</v>
      </c>
      <c r="AA179" s="404"/>
      <c r="AB179" s="403">
        <f>SUM(AB173:AB178)</f>
        <v>2735</v>
      </c>
      <c r="AC179" s="404"/>
      <c r="AG179" s="473"/>
      <c r="AH179" s="473"/>
      <c r="AI179" s="81"/>
    </row>
    <row r="180" spans="2:35" x14ac:dyDescent="0.2">
      <c r="B180" s="67"/>
      <c r="C180" s="67"/>
      <c r="D180" s="67"/>
      <c r="E180" s="67"/>
      <c r="F180" s="106"/>
      <c r="G180" s="106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G180" s="81"/>
      <c r="AH180" s="81"/>
      <c r="AI180" s="81"/>
    </row>
    <row r="181" spans="2:35" x14ac:dyDescent="0.2">
      <c r="B181" s="67"/>
      <c r="C181" s="67"/>
      <c r="D181" s="67"/>
      <c r="E181" s="67"/>
      <c r="F181" s="106"/>
      <c r="G181" s="106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35" ht="13.5" thickBot="1" x14ac:dyDescent="0.25"/>
    <row r="184" spans="2:35" x14ac:dyDescent="0.2">
      <c r="B184" s="241" t="s">
        <v>77</v>
      </c>
      <c r="C184" s="242"/>
      <c r="D184" s="242"/>
      <c r="E184" s="242"/>
      <c r="F184" s="242"/>
      <c r="G184" s="243"/>
    </row>
    <row r="185" spans="2:35" ht="13.5" thickBot="1" x14ac:dyDescent="0.25">
      <c r="B185" s="244"/>
      <c r="C185" s="245"/>
      <c r="D185" s="245"/>
      <c r="E185" s="245"/>
      <c r="F185" s="245"/>
      <c r="G185" s="246"/>
    </row>
    <row r="186" spans="2:35" ht="13.5" thickBot="1" x14ac:dyDescent="0.25">
      <c r="B186" s="212" t="s">
        <v>60</v>
      </c>
      <c r="C186" s="213"/>
      <c r="D186" s="213"/>
      <c r="E186" s="213"/>
      <c r="F186" s="176" t="s">
        <v>44</v>
      </c>
      <c r="G186" s="178"/>
      <c r="H186" s="3"/>
    </row>
    <row r="187" spans="2:35" x14ac:dyDescent="0.2">
      <c r="B187" s="462" t="s">
        <v>71</v>
      </c>
      <c r="C187" s="444"/>
      <c r="D187" s="444"/>
      <c r="E187" s="445"/>
      <c r="F187" s="459">
        <f t="shared" ref="F187:F192" si="2">SUM(F173:AC173)</f>
        <v>137</v>
      </c>
      <c r="G187" s="435"/>
    </row>
    <row r="188" spans="2:35" x14ac:dyDescent="0.2">
      <c r="B188" s="456" t="s">
        <v>72</v>
      </c>
      <c r="C188" s="439"/>
      <c r="D188" s="439"/>
      <c r="E188" s="440"/>
      <c r="F188" s="459">
        <f t="shared" si="2"/>
        <v>4</v>
      </c>
      <c r="G188" s="435"/>
    </row>
    <row r="189" spans="2:35" x14ac:dyDescent="0.2">
      <c r="B189" s="456" t="s">
        <v>73</v>
      </c>
      <c r="C189" s="439"/>
      <c r="D189" s="439"/>
      <c r="E189" s="440"/>
      <c r="F189" s="459">
        <f t="shared" si="2"/>
        <v>93</v>
      </c>
      <c r="G189" s="435"/>
    </row>
    <row r="190" spans="2:35" x14ac:dyDescent="0.2">
      <c r="B190" s="456" t="s">
        <v>74</v>
      </c>
      <c r="C190" s="439"/>
      <c r="D190" s="439"/>
      <c r="E190" s="440"/>
      <c r="F190" s="459">
        <f t="shared" si="2"/>
        <v>355</v>
      </c>
      <c r="G190" s="435"/>
    </row>
    <row r="191" spans="2:35" x14ac:dyDescent="0.2">
      <c r="B191" s="456" t="s">
        <v>75</v>
      </c>
      <c r="C191" s="458"/>
      <c r="D191" s="458"/>
      <c r="E191" s="463"/>
      <c r="F191" s="459">
        <f t="shared" si="2"/>
        <v>326</v>
      </c>
      <c r="G191" s="435"/>
    </row>
    <row r="192" spans="2:35" ht="13.5" thickBot="1" x14ac:dyDescent="0.25">
      <c r="B192" s="457" t="s">
        <v>76</v>
      </c>
      <c r="C192" s="447"/>
      <c r="D192" s="447"/>
      <c r="E192" s="451"/>
      <c r="F192" s="459">
        <f t="shared" si="2"/>
        <v>43241</v>
      </c>
      <c r="G192" s="435"/>
    </row>
    <row r="193" spans="2:39" ht="13.5" thickBot="1" x14ac:dyDescent="0.25">
      <c r="B193" s="401" t="s">
        <v>41</v>
      </c>
      <c r="C193" s="170"/>
      <c r="D193" s="170"/>
      <c r="E193" s="170"/>
      <c r="F193" s="401">
        <f>SUM(F187:F192)</f>
        <v>44156</v>
      </c>
      <c r="G193" s="402"/>
    </row>
    <row r="199" spans="2:39" ht="3" customHeight="1" thickBot="1" x14ac:dyDescent="0.25"/>
    <row r="200" spans="2:39" ht="7.5" customHeight="1" x14ac:dyDescent="0.2">
      <c r="B200" s="224" t="s">
        <v>65</v>
      </c>
      <c r="C200" s="225"/>
      <c r="D200" s="225"/>
      <c r="E200" s="225"/>
      <c r="F200" s="225"/>
      <c r="G200" s="225"/>
      <c r="H200" s="225"/>
      <c r="I200" s="225"/>
      <c r="J200" s="225"/>
      <c r="K200" s="225"/>
      <c r="L200" s="225"/>
      <c r="M200" s="225"/>
      <c r="N200" s="225"/>
      <c r="O200" s="225"/>
      <c r="P200" s="225"/>
      <c r="Q200" s="225"/>
      <c r="R200" s="225"/>
      <c r="S200" s="225"/>
      <c r="T200" s="225"/>
      <c r="U200" s="225"/>
      <c r="V200" s="225"/>
      <c r="W200" s="225"/>
      <c r="X200" s="225"/>
      <c r="Y200" s="225"/>
      <c r="Z200" s="225"/>
      <c r="AA200" s="225"/>
      <c r="AB200" s="225"/>
      <c r="AC200" s="226"/>
    </row>
    <row r="201" spans="2:39" ht="8.25" customHeight="1" thickBot="1" x14ac:dyDescent="0.25">
      <c r="B201" s="227"/>
      <c r="C201" s="228"/>
      <c r="D201" s="228"/>
      <c r="E201" s="228"/>
      <c r="F201" s="228"/>
      <c r="G201" s="228"/>
      <c r="H201" s="228"/>
      <c r="I201" s="228"/>
      <c r="J201" s="228"/>
      <c r="K201" s="228"/>
      <c r="L201" s="228"/>
      <c r="M201" s="228"/>
      <c r="N201" s="228"/>
      <c r="O201" s="228"/>
      <c r="P201" s="228"/>
      <c r="Q201" s="228"/>
      <c r="R201" s="228"/>
      <c r="S201" s="228"/>
      <c r="T201" s="228"/>
      <c r="U201" s="228"/>
      <c r="V201" s="228"/>
      <c r="W201" s="228"/>
      <c r="X201" s="228"/>
      <c r="Y201" s="228"/>
      <c r="Z201" s="228"/>
      <c r="AA201" s="228"/>
      <c r="AB201" s="228"/>
      <c r="AC201" s="229"/>
    </row>
    <row r="202" spans="2:39" ht="13.5" customHeight="1" thickBot="1" x14ac:dyDescent="0.25">
      <c r="B202" s="212" t="s">
        <v>60</v>
      </c>
      <c r="C202" s="213"/>
      <c r="D202" s="213"/>
      <c r="E202" s="214"/>
      <c r="F202" s="417" t="s">
        <v>14</v>
      </c>
      <c r="G202" s="406"/>
      <c r="H202" s="406" t="s">
        <v>15</v>
      </c>
      <c r="I202" s="406"/>
      <c r="J202" s="406" t="s">
        <v>16</v>
      </c>
      <c r="K202" s="406"/>
      <c r="L202" s="406" t="s">
        <v>17</v>
      </c>
      <c r="M202" s="406"/>
      <c r="N202" s="406" t="s">
        <v>18</v>
      </c>
      <c r="O202" s="406"/>
      <c r="P202" s="406" t="s">
        <v>19</v>
      </c>
      <c r="Q202" s="406"/>
      <c r="R202" s="406" t="s">
        <v>21</v>
      </c>
      <c r="S202" s="406"/>
      <c r="T202" s="410" t="s">
        <v>22</v>
      </c>
      <c r="U202" s="411"/>
      <c r="V202" s="406" t="s">
        <v>23</v>
      </c>
      <c r="W202" s="406"/>
      <c r="X202" s="406" t="s">
        <v>24</v>
      </c>
      <c r="Y202" s="406"/>
      <c r="Z202" s="406" t="s">
        <v>25</v>
      </c>
      <c r="AA202" s="406"/>
      <c r="AB202" s="406" t="s">
        <v>26</v>
      </c>
      <c r="AC202" s="409"/>
      <c r="AF202" s="92"/>
      <c r="AG202" s="91"/>
      <c r="AH202" s="91"/>
    </row>
    <row r="203" spans="2:39" ht="12.75" customHeight="1" x14ac:dyDescent="0.2">
      <c r="B203" s="205" t="s">
        <v>85</v>
      </c>
      <c r="C203" s="206" t="s">
        <v>103</v>
      </c>
      <c r="D203" s="206" t="s">
        <v>103</v>
      </c>
      <c r="E203" s="207" t="s">
        <v>103</v>
      </c>
      <c r="F203" s="407">
        <v>13</v>
      </c>
      <c r="G203" s="408"/>
      <c r="H203" s="407">
        <v>137</v>
      </c>
      <c r="I203" s="408"/>
      <c r="J203" s="407">
        <v>124</v>
      </c>
      <c r="K203" s="408"/>
      <c r="L203" s="405">
        <v>132</v>
      </c>
      <c r="M203" s="405"/>
      <c r="N203" s="405">
        <v>76</v>
      </c>
      <c r="O203" s="405"/>
      <c r="P203" s="405">
        <v>51</v>
      </c>
      <c r="Q203" s="405"/>
      <c r="R203" s="405">
        <v>51</v>
      </c>
      <c r="S203" s="405"/>
      <c r="T203" s="182">
        <v>34</v>
      </c>
      <c r="U203" s="182"/>
      <c r="V203" s="182">
        <v>42</v>
      </c>
      <c r="W203" s="182"/>
      <c r="X203" s="182">
        <v>28</v>
      </c>
      <c r="Y203" s="182"/>
      <c r="Z203" s="182">
        <v>58</v>
      </c>
      <c r="AA203" s="182"/>
      <c r="AB203" s="182">
        <v>38</v>
      </c>
      <c r="AC203" s="182"/>
      <c r="AE203" s="90"/>
      <c r="AF203" s="90"/>
      <c r="AG203" s="90"/>
      <c r="AH203" s="92"/>
      <c r="AI203" s="95"/>
      <c r="AJ203" s="95"/>
      <c r="AK203" s="95"/>
      <c r="AL203" s="95"/>
      <c r="AM203" s="81"/>
    </row>
    <row r="204" spans="2:39" ht="24.75" customHeight="1" x14ac:dyDescent="0.2">
      <c r="B204" s="199" t="s">
        <v>80</v>
      </c>
      <c r="C204" s="200" t="s">
        <v>104</v>
      </c>
      <c r="D204" s="200" t="s">
        <v>104</v>
      </c>
      <c r="E204" s="201" t="s">
        <v>104</v>
      </c>
      <c r="F204" s="183">
        <v>29</v>
      </c>
      <c r="G204" s="184"/>
      <c r="H204" s="183">
        <v>80</v>
      </c>
      <c r="I204" s="184"/>
      <c r="J204" s="183">
        <v>49</v>
      </c>
      <c r="K204" s="184"/>
      <c r="L204" s="185">
        <v>76</v>
      </c>
      <c r="M204" s="185"/>
      <c r="N204" s="185">
        <v>53</v>
      </c>
      <c r="O204" s="185"/>
      <c r="P204" s="185">
        <v>76</v>
      </c>
      <c r="Q204" s="185"/>
      <c r="R204" s="185">
        <v>51</v>
      </c>
      <c r="S204" s="185"/>
      <c r="T204" s="138">
        <v>50</v>
      </c>
      <c r="U204" s="138"/>
      <c r="V204" s="138">
        <v>36</v>
      </c>
      <c r="W204" s="138"/>
      <c r="X204" s="138">
        <v>99</v>
      </c>
      <c r="Y204" s="138"/>
      <c r="Z204" s="138">
        <v>58</v>
      </c>
      <c r="AA204" s="138"/>
      <c r="AB204" s="182">
        <v>34</v>
      </c>
      <c r="AC204" s="182"/>
      <c r="AE204" s="90"/>
      <c r="AF204" s="90"/>
      <c r="AG204" s="90"/>
      <c r="AH204" s="92"/>
      <c r="AI204" s="95"/>
      <c r="AJ204" s="95"/>
      <c r="AK204" s="95"/>
      <c r="AL204" s="95"/>
      <c r="AM204" s="81"/>
    </row>
    <row r="205" spans="2:39" ht="12.75" customHeight="1" x14ac:dyDescent="0.2">
      <c r="B205" s="186" t="s">
        <v>105</v>
      </c>
      <c r="C205" s="187" t="s">
        <v>106</v>
      </c>
      <c r="D205" s="187" t="s">
        <v>106</v>
      </c>
      <c r="E205" s="188" t="s">
        <v>106</v>
      </c>
      <c r="F205" s="183">
        <v>130</v>
      </c>
      <c r="G205" s="184"/>
      <c r="H205" s="183">
        <v>226</v>
      </c>
      <c r="I205" s="184"/>
      <c r="J205" s="183">
        <v>199</v>
      </c>
      <c r="K205" s="184"/>
      <c r="L205" s="185">
        <v>253</v>
      </c>
      <c r="M205" s="185"/>
      <c r="N205" s="185">
        <v>267</v>
      </c>
      <c r="O205" s="185"/>
      <c r="P205" s="185">
        <v>291</v>
      </c>
      <c r="Q205" s="185"/>
      <c r="R205" s="185">
        <v>265</v>
      </c>
      <c r="S205" s="185"/>
      <c r="T205" s="138">
        <v>377</v>
      </c>
      <c r="U205" s="138"/>
      <c r="V205" s="138">
        <v>365</v>
      </c>
      <c r="W205" s="138"/>
      <c r="X205" s="138">
        <v>326</v>
      </c>
      <c r="Y205" s="138"/>
      <c r="Z205" s="138">
        <v>344</v>
      </c>
      <c r="AA205" s="138"/>
      <c r="AB205" s="182">
        <v>199</v>
      </c>
      <c r="AC205" s="182"/>
      <c r="AE205" s="90"/>
      <c r="AF205" s="90"/>
      <c r="AG205" s="90"/>
      <c r="AH205" s="92"/>
      <c r="AI205" s="95"/>
      <c r="AJ205" s="95"/>
      <c r="AK205" s="95"/>
      <c r="AL205" s="95"/>
      <c r="AM205" s="81"/>
    </row>
    <row r="206" spans="2:39" ht="12.75" customHeight="1" x14ac:dyDescent="0.2">
      <c r="B206" s="186" t="s">
        <v>107</v>
      </c>
      <c r="C206" s="187" t="s">
        <v>108</v>
      </c>
      <c r="D206" s="187" t="s">
        <v>108</v>
      </c>
      <c r="E206" s="188" t="s">
        <v>108</v>
      </c>
      <c r="F206" s="183">
        <v>8</v>
      </c>
      <c r="G206" s="184"/>
      <c r="H206" s="183">
        <v>26</v>
      </c>
      <c r="I206" s="184"/>
      <c r="J206" s="183">
        <v>20</v>
      </c>
      <c r="K206" s="184"/>
      <c r="L206" s="185">
        <v>26</v>
      </c>
      <c r="M206" s="185"/>
      <c r="N206" s="185">
        <v>13</v>
      </c>
      <c r="O206" s="185"/>
      <c r="P206" s="185">
        <v>10</v>
      </c>
      <c r="Q206" s="185"/>
      <c r="R206" s="185">
        <v>6</v>
      </c>
      <c r="S206" s="185"/>
      <c r="T206" s="138">
        <v>14</v>
      </c>
      <c r="U206" s="138"/>
      <c r="V206" s="138">
        <v>22</v>
      </c>
      <c r="W206" s="138"/>
      <c r="X206" s="138">
        <v>13</v>
      </c>
      <c r="Y206" s="138"/>
      <c r="Z206" s="138">
        <v>16</v>
      </c>
      <c r="AA206" s="138"/>
      <c r="AB206" s="182">
        <v>6</v>
      </c>
      <c r="AC206" s="182"/>
      <c r="AE206" s="90"/>
      <c r="AF206" s="90"/>
      <c r="AG206" s="90"/>
      <c r="AH206" s="92"/>
      <c r="AI206" s="95"/>
      <c r="AJ206" s="95"/>
      <c r="AK206" s="95"/>
      <c r="AL206" s="95"/>
      <c r="AM206" s="81"/>
    </row>
    <row r="207" spans="2:39" ht="12.75" customHeight="1" x14ac:dyDescent="0.2">
      <c r="B207" s="189" t="s">
        <v>109</v>
      </c>
      <c r="C207" s="190" t="s">
        <v>110</v>
      </c>
      <c r="D207" s="190" t="s">
        <v>110</v>
      </c>
      <c r="E207" s="191" t="s">
        <v>110</v>
      </c>
      <c r="F207" s="183">
        <v>82</v>
      </c>
      <c r="G207" s="184"/>
      <c r="H207" s="183">
        <v>100</v>
      </c>
      <c r="I207" s="184"/>
      <c r="J207" s="183">
        <v>81</v>
      </c>
      <c r="K207" s="184"/>
      <c r="L207" s="185">
        <v>99</v>
      </c>
      <c r="M207" s="185"/>
      <c r="N207" s="185">
        <v>169</v>
      </c>
      <c r="O207" s="185"/>
      <c r="P207" s="185">
        <v>98</v>
      </c>
      <c r="Q207" s="185"/>
      <c r="R207" s="185">
        <v>51</v>
      </c>
      <c r="S207" s="185"/>
      <c r="T207" s="138">
        <v>59</v>
      </c>
      <c r="U207" s="138"/>
      <c r="V207" s="138">
        <v>104</v>
      </c>
      <c r="W207" s="138"/>
      <c r="X207" s="138">
        <v>82</v>
      </c>
      <c r="Y207" s="138"/>
      <c r="Z207" s="138">
        <v>177</v>
      </c>
      <c r="AA207" s="138"/>
      <c r="AB207" s="182">
        <v>223</v>
      </c>
      <c r="AC207" s="182"/>
      <c r="AE207" s="90"/>
      <c r="AF207" s="90"/>
      <c r="AG207" s="90"/>
      <c r="AH207" s="92"/>
      <c r="AI207" s="95"/>
      <c r="AJ207" s="95"/>
      <c r="AK207" s="95"/>
      <c r="AL207" s="95"/>
      <c r="AM207" s="81"/>
    </row>
    <row r="208" spans="2:39" ht="12.75" customHeight="1" x14ac:dyDescent="0.2">
      <c r="B208" s="189" t="s">
        <v>111</v>
      </c>
      <c r="C208" s="190" t="s">
        <v>112</v>
      </c>
      <c r="D208" s="190" t="s">
        <v>112</v>
      </c>
      <c r="E208" s="191" t="s">
        <v>112</v>
      </c>
      <c r="F208" s="183">
        <v>57</v>
      </c>
      <c r="G208" s="184"/>
      <c r="H208" s="183">
        <v>175</v>
      </c>
      <c r="I208" s="184"/>
      <c r="J208" s="183">
        <v>82</v>
      </c>
      <c r="K208" s="184"/>
      <c r="L208" s="185">
        <v>105</v>
      </c>
      <c r="M208" s="185"/>
      <c r="N208" s="185">
        <v>126</v>
      </c>
      <c r="O208" s="185"/>
      <c r="P208" s="185">
        <v>134</v>
      </c>
      <c r="Q208" s="185"/>
      <c r="R208" s="185">
        <v>89</v>
      </c>
      <c r="S208" s="185"/>
      <c r="T208" s="138">
        <v>121</v>
      </c>
      <c r="U208" s="138"/>
      <c r="V208" s="138">
        <v>97</v>
      </c>
      <c r="W208" s="138"/>
      <c r="X208" s="138">
        <v>131</v>
      </c>
      <c r="Y208" s="138"/>
      <c r="Z208" s="138">
        <v>107</v>
      </c>
      <c r="AA208" s="138"/>
      <c r="AB208" s="182">
        <v>61</v>
      </c>
      <c r="AC208" s="182"/>
      <c r="AE208" s="90"/>
      <c r="AF208" s="90"/>
      <c r="AG208" s="90"/>
      <c r="AH208" s="92"/>
      <c r="AI208" s="95"/>
      <c r="AJ208" s="95"/>
      <c r="AK208" s="95"/>
      <c r="AL208" s="95"/>
      <c r="AM208" s="81"/>
    </row>
    <row r="209" spans="2:39" ht="12.75" customHeight="1" x14ac:dyDescent="0.2">
      <c r="B209" s="189" t="s">
        <v>113</v>
      </c>
      <c r="C209" s="190" t="s">
        <v>114</v>
      </c>
      <c r="D209" s="190" t="s">
        <v>114</v>
      </c>
      <c r="E209" s="191" t="s">
        <v>114</v>
      </c>
      <c r="F209" s="183">
        <v>477</v>
      </c>
      <c r="G209" s="184"/>
      <c r="H209" s="183">
        <v>2</v>
      </c>
      <c r="I209" s="184"/>
      <c r="J209" s="183"/>
      <c r="K209" s="184"/>
      <c r="L209" s="185">
        <v>1</v>
      </c>
      <c r="M209" s="185"/>
      <c r="N209" s="185">
        <v>3</v>
      </c>
      <c r="O209" s="185"/>
      <c r="P209" s="185">
        <v>1</v>
      </c>
      <c r="Q209" s="185"/>
      <c r="R209" s="185">
        <v>1</v>
      </c>
      <c r="S209" s="185"/>
      <c r="T209" s="138">
        <v>2</v>
      </c>
      <c r="U209" s="138"/>
      <c r="V209" s="138"/>
      <c r="W209" s="138"/>
      <c r="X209" s="138">
        <v>0</v>
      </c>
      <c r="Y209" s="138"/>
      <c r="Z209" s="138">
        <v>3</v>
      </c>
      <c r="AA209" s="138"/>
      <c r="AB209" s="182">
        <v>0</v>
      </c>
      <c r="AC209" s="182"/>
      <c r="AE209" s="90"/>
      <c r="AF209" s="90"/>
      <c r="AG209" s="90"/>
      <c r="AH209" s="92"/>
      <c r="AI209" s="95"/>
      <c r="AJ209" s="95"/>
      <c r="AK209" s="95"/>
      <c r="AL209" s="95"/>
      <c r="AM209" s="81"/>
    </row>
    <row r="210" spans="2:39" ht="23.25" customHeight="1" x14ac:dyDescent="0.2">
      <c r="B210" s="189" t="s">
        <v>115</v>
      </c>
      <c r="C210" s="190" t="s">
        <v>116</v>
      </c>
      <c r="D210" s="190" t="s">
        <v>116</v>
      </c>
      <c r="E210" s="191" t="s">
        <v>116</v>
      </c>
      <c r="F210" s="183">
        <v>202</v>
      </c>
      <c r="G210" s="184"/>
      <c r="H210" s="183">
        <v>800</v>
      </c>
      <c r="I210" s="184"/>
      <c r="J210" s="183">
        <v>530</v>
      </c>
      <c r="K210" s="184"/>
      <c r="L210" s="185">
        <v>660</v>
      </c>
      <c r="M210" s="185"/>
      <c r="N210" s="185">
        <v>507</v>
      </c>
      <c r="O210" s="185"/>
      <c r="P210" s="185">
        <v>521</v>
      </c>
      <c r="Q210" s="185"/>
      <c r="R210" s="185">
        <v>619</v>
      </c>
      <c r="S210" s="185"/>
      <c r="T210" s="138">
        <v>582</v>
      </c>
      <c r="U210" s="138"/>
      <c r="V210" s="138">
        <v>594</v>
      </c>
      <c r="W210" s="138"/>
      <c r="X210" s="138">
        <v>588</v>
      </c>
      <c r="Y210" s="138"/>
      <c r="Z210" s="138">
        <v>479</v>
      </c>
      <c r="AA210" s="138"/>
      <c r="AB210" s="182">
        <v>307</v>
      </c>
      <c r="AC210" s="182"/>
      <c r="AE210" s="90"/>
      <c r="AF210" s="90"/>
      <c r="AG210" s="90"/>
      <c r="AH210" s="92"/>
      <c r="AI210" s="95"/>
      <c r="AJ210" s="95"/>
      <c r="AK210" s="95"/>
      <c r="AL210" s="95"/>
      <c r="AM210" s="81"/>
    </row>
    <row r="211" spans="2:39" ht="27" customHeight="1" x14ac:dyDescent="0.2">
      <c r="B211" s="198" t="s">
        <v>82</v>
      </c>
      <c r="C211" s="187" t="s">
        <v>117</v>
      </c>
      <c r="D211" s="187" t="s">
        <v>117</v>
      </c>
      <c r="E211" s="188" t="s">
        <v>117</v>
      </c>
      <c r="F211" s="183">
        <v>18</v>
      </c>
      <c r="G211" s="184"/>
      <c r="H211" s="183">
        <v>25</v>
      </c>
      <c r="I211" s="184"/>
      <c r="J211" s="183">
        <v>8</v>
      </c>
      <c r="K211" s="184"/>
      <c r="L211" s="185">
        <v>183</v>
      </c>
      <c r="M211" s="185"/>
      <c r="N211" s="185">
        <v>75</v>
      </c>
      <c r="O211" s="185"/>
      <c r="P211" s="185">
        <v>75</v>
      </c>
      <c r="Q211" s="185"/>
      <c r="R211" s="185">
        <v>255</v>
      </c>
      <c r="S211" s="185"/>
      <c r="T211" s="138">
        <v>181</v>
      </c>
      <c r="U211" s="138"/>
      <c r="V211" s="138">
        <v>53</v>
      </c>
      <c r="W211" s="138"/>
      <c r="X211" s="138">
        <v>225</v>
      </c>
      <c r="Y211" s="138"/>
      <c r="Z211" s="138">
        <v>95</v>
      </c>
      <c r="AA211" s="138"/>
      <c r="AB211" s="182">
        <v>20</v>
      </c>
      <c r="AC211" s="182"/>
      <c r="AE211" s="90"/>
      <c r="AF211" s="90"/>
      <c r="AG211" s="90"/>
      <c r="AH211" s="92"/>
      <c r="AI211" s="95"/>
      <c r="AJ211" s="95"/>
      <c r="AK211" s="95"/>
      <c r="AL211" s="95"/>
      <c r="AM211" s="81"/>
    </row>
    <row r="212" spans="2:39" ht="12.75" customHeight="1" x14ac:dyDescent="0.2">
      <c r="B212" s="186" t="s">
        <v>118</v>
      </c>
      <c r="C212" s="187" t="s">
        <v>119</v>
      </c>
      <c r="D212" s="187" t="s">
        <v>119</v>
      </c>
      <c r="E212" s="188" t="s">
        <v>119</v>
      </c>
      <c r="F212" s="183">
        <v>77</v>
      </c>
      <c r="G212" s="184"/>
      <c r="H212" s="183">
        <v>56</v>
      </c>
      <c r="I212" s="184"/>
      <c r="J212" s="183">
        <v>25</v>
      </c>
      <c r="K212" s="184"/>
      <c r="L212" s="185">
        <v>43</v>
      </c>
      <c r="M212" s="185"/>
      <c r="N212" s="185">
        <v>28</v>
      </c>
      <c r="O212" s="185"/>
      <c r="P212" s="185">
        <v>41</v>
      </c>
      <c r="Q212" s="185"/>
      <c r="R212" s="185">
        <v>23</v>
      </c>
      <c r="S212" s="185"/>
      <c r="T212" s="138">
        <v>25</v>
      </c>
      <c r="U212" s="138"/>
      <c r="V212" s="138">
        <v>30</v>
      </c>
      <c r="W212" s="138"/>
      <c r="X212" s="138">
        <v>35</v>
      </c>
      <c r="Y212" s="138"/>
      <c r="Z212" s="138">
        <v>40</v>
      </c>
      <c r="AA212" s="138"/>
      <c r="AB212" s="182">
        <v>13</v>
      </c>
      <c r="AC212" s="182"/>
      <c r="AE212" s="90"/>
      <c r="AF212" s="90"/>
      <c r="AG212" s="90"/>
      <c r="AH212" s="92"/>
      <c r="AI212" s="95"/>
      <c r="AJ212" s="95"/>
      <c r="AK212" s="95"/>
      <c r="AL212" s="95"/>
      <c r="AM212" s="81"/>
    </row>
    <row r="213" spans="2:39" ht="12.75" customHeight="1" x14ac:dyDescent="0.2">
      <c r="B213" s="186" t="s">
        <v>120</v>
      </c>
      <c r="C213" s="187" t="s">
        <v>121</v>
      </c>
      <c r="D213" s="187" t="s">
        <v>121</v>
      </c>
      <c r="E213" s="188" t="s">
        <v>121</v>
      </c>
      <c r="F213" s="183">
        <v>20</v>
      </c>
      <c r="G213" s="184"/>
      <c r="H213" s="183">
        <v>123</v>
      </c>
      <c r="I213" s="184"/>
      <c r="J213" s="183">
        <v>70</v>
      </c>
      <c r="K213" s="184"/>
      <c r="L213" s="185">
        <v>97</v>
      </c>
      <c r="M213" s="185"/>
      <c r="N213" s="185">
        <v>79</v>
      </c>
      <c r="O213" s="185"/>
      <c r="P213" s="185">
        <v>52</v>
      </c>
      <c r="Q213" s="185"/>
      <c r="R213" s="185">
        <v>61</v>
      </c>
      <c r="S213" s="185"/>
      <c r="T213" s="138">
        <v>240</v>
      </c>
      <c r="U213" s="138"/>
      <c r="V213" s="138">
        <v>69</v>
      </c>
      <c r="W213" s="138"/>
      <c r="X213" s="138">
        <v>122</v>
      </c>
      <c r="Y213" s="138"/>
      <c r="Z213" s="138">
        <v>267</v>
      </c>
      <c r="AA213" s="138"/>
      <c r="AB213" s="182">
        <v>85</v>
      </c>
      <c r="AC213" s="182"/>
      <c r="AE213" s="90"/>
      <c r="AF213" s="90"/>
      <c r="AG213" s="90"/>
      <c r="AH213" s="92"/>
      <c r="AI213" s="95"/>
      <c r="AJ213" s="95"/>
      <c r="AK213" s="95"/>
      <c r="AL213" s="95"/>
      <c r="AM213" s="81"/>
    </row>
    <row r="214" spans="2:39" ht="12.75" customHeight="1" x14ac:dyDescent="0.2">
      <c r="B214" s="186" t="s">
        <v>122</v>
      </c>
      <c r="C214" s="187" t="s">
        <v>123</v>
      </c>
      <c r="D214" s="187" t="s">
        <v>123</v>
      </c>
      <c r="E214" s="188" t="s">
        <v>123</v>
      </c>
      <c r="F214" s="183">
        <v>5</v>
      </c>
      <c r="G214" s="184"/>
      <c r="H214" s="183">
        <v>28</v>
      </c>
      <c r="I214" s="184"/>
      <c r="J214" s="183">
        <v>32</v>
      </c>
      <c r="K214" s="184"/>
      <c r="L214" s="185">
        <v>53</v>
      </c>
      <c r="M214" s="185"/>
      <c r="N214" s="185">
        <v>176</v>
      </c>
      <c r="O214" s="185"/>
      <c r="P214" s="185">
        <v>49</v>
      </c>
      <c r="Q214" s="185"/>
      <c r="R214" s="185">
        <v>35</v>
      </c>
      <c r="S214" s="185"/>
      <c r="T214" s="138">
        <v>27</v>
      </c>
      <c r="U214" s="138"/>
      <c r="V214" s="138">
        <v>20</v>
      </c>
      <c r="W214" s="138"/>
      <c r="X214" s="138">
        <v>21</v>
      </c>
      <c r="Y214" s="138"/>
      <c r="Z214" s="138">
        <v>29</v>
      </c>
      <c r="AA214" s="138"/>
      <c r="AB214" s="182">
        <v>33</v>
      </c>
      <c r="AC214" s="182"/>
      <c r="AE214" s="90"/>
      <c r="AF214" s="90"/>
      <c r="AG214" s="90"/>
      <c r="AH214" s="92"/>
      <c r="AI214" s="95"/>
      <c r="AJ214" s="95"/>
      <c r="AK214" s="95"/>
      <c r="AL214" s="95"/>
      <c r="AM214" s="81"/>
    </row>
    <row r="215" spans="2:39" ht="12.75" customHeight="1" x14ac:dyDescent="0.2">
      <c r="B215" s="189" t="s">
        <v>84</v>
      </c>
      <c r="C215" s="190" t="s">
        <v>124</v>
      </c>
      <c r="D215" s="190" t="s">
        <v>124</v>
      </c>
      <c r="E215" s="191" t="s">
        <v>124</v>
      </c>
      <c r="F215" s="183">
        <v>119</v>
      </c>
      <c r="G215" s="184"/>
      <c r="H215" s="183">
        <v>10</v>
      </c>
      <c r="I215" s="184"/>
      <c r="J215" s="183">
        <v>4</v>
      </c>
      <c r="K215" s="184"/>
      <c r="L215" s="185">
        <v>9</v>
      </c>
      <c r="M215" s="185"/>
      <c r="N215" s="185">
        <v>5</v>
      </c>
      <c r="O215" s="185"/>
      <c r="P215" s="185">
        <v>6</v>
      </c>
      <c r="Q215" s="185"/>
      <c r="R215" s="185">
        <v>3</v>
      </c>
      <c r="S215" s="185"/>
      <c r="T215" s="138">
        <v>1</v>
      </c>
      <c r="U215" s="138"/>
      <c r="V215" s="138">
        <v>70</v>
      </c>
      <c r="W215" s="138"/>
      <c r="X215" s="138">
        <v>7</v>
      </c>
      <c r="Y215" s="138"/>
      <c r="Z215" s="138">
        <v>7</v>
      </c>
      <c r="AA215" s="138"/>
      <c r="AB215" s="182">
        <v>8</v>
      </c>
      <c r="AC215" s="182"/>
      <c r="AE215" s="90"/>
      <c r="AF215" s="90"/>
      <c r="AG215" s="90"/>
      <c r="AH215" s="92"/>
      <c r="AI215" s="95"/>
      <c r="AJ215" s="95"/>
      <c r="AK215" s="95"/>
      <c r="AL215" s="95"/>
      <c r="AM215" s="81"/>
    </row>
    <row r="216" spans="2:39" ht="12.75" customHeight="1" x14ac:dyDescent="0.2">
      <c r="B216" s="186" t="s">
        <v>125</v>
      </c>
      <c r="C216" s="187" t="s">
        <v>126</v>
      </c>
      <c r="D216" s="187" t="s">
        <v>126</v>
      </c>
      <c r="E216" s="188" t="s">
        <v>126</v>
      </c>
      <c r="F216" s="183">
        <v>27</v>
      </c>
      <c r="G216" s="184"/>
      <c r="H216" s="183">
        <v>149</v>
      </c>
      <c r="I216" s="184"/>
      <c r="J216" s="183">
        <v>162</v>
      </c>
      <c r="K216" s="184"/>
      <c r="L216" s="185">
        <v>191</v>
      </c>
      <c r="M216" s="185"/>
      <c r="N216" s="185">
        <v>195</v>
      </c>
      <c r="O216" s="185"/>
      <c r="P216" s="185">
        <v>221</v>
      </c>
      <c r="Q216" s="185"/>
      <c r="R216" s="185">
        <v>181</v>
      </c>
      <c r="S216" s="185"/>
      <c r="T216" s="138">
        <v>156</v>
      </c>
      <c r="U216" s="138"/>
      <c r="V216" s="138">
        <v>150</v>
      </c>
      <c r="W216" s="138"/>
      <c r="X216" s="138">
        <v>117</v>
      </c>
      <c r="Y216" s="138"/>
      <c r="Z216" s="138">
        <v>126</v>
      </c>
      <c r="AA216" s="138"/>
      <c r="AB216" s="182">
        <v>115</v>
      </c>
      <c r="AC216" s="182"/>
      <c r="AE216" s="90"/>
      <c r="AF216" s="90"/>
      <c r="AG216" s="90"/>
      <c r="AH216" s="92"/>
      <c r="AI216" s="95"/>
      <c r="AJ216" s="95"/>
      <c r="AK216" s="95"/>
      <c r="AL216" s="95"/>
      <c r="AM216" s="81"/>
    </row>
    <row r="217" spans="2:39" ht="12.75" customHeight="1" x14ac:dyDescent="0.2">
      <c r="B217" s="186" t="s">
        <v>61</v>
      </c>
      <c r="C217" s="187" t="s">
        <v>127</v>
      </c>
      <c r="D217" s="187" t="s">
        <v>127</v>
      </c>
      <c r="E217" s="188" t="s">
        <v>127</v>
      </c>
      <c r="F217" s="183">
        <v>13</v>
      </c>
      <c r="G217" s="184"/>
      <c r="H217" s="183">
        <v>38</v>
      </c>
      <c r="I217" s="184"/>
      <c r="J217" s="183">
        <v>59</v>
      </c>
      <c r="K217" s="184"/>
      <c r="L217" s="185">
        <v>83</v>
      </c>
      <c r="M217" s="185"/>
      <c r="N217" s="185">
        <v>67</v>
      </c>
      <c r="O217" s="185"/>
      <c r="P217" s="185">
        <v>86</v>
      </c>
      <c r="Q217" s="185"/>
      <c r="R217" s="185">
        <v>45</v>
      </c>
      <c r="S217" s="185"/>
      <c r="T217" s="138">
        <v>53</v>
      </c>
      <c r="U217" s="138"/>
      <c r="V217" s="138">
        <v>72</v>
      </c>
      <c r="W217" s="138"/>
      <c r="X217" s="138">
        <v>76</v>
      </c>
      <c r="Y217" s="138"/>
      <c r="Z217" s="138">
        <v>157</v>
      </c>
      <c r="AA217" s="138"/>
      <c r="AB217" s="182">
        <v>41</v>
      </c>
      <c r="AC217" s="182"/>
      <c r="AE217" s="90"/>
      <c r="AF217" s="90"/>
      <c r="AG217" s="90"/>
      <c r="AH217" s="92"/>
      <c r="AI217" s="95"/>
      <c r="AJ217" s="95"/>
      <c r="AK217" s="95"/>
      <c r="AL217" s="95"/>
      <c r="AM217" s="81"/>
    </row>
    <row r="218" spans="2:39" ht="12.75" customHeight="1" x14ac:dyDescent="0.2">
      <c r="B218" s="189" t="s">
        <v>128</v>
      </c>
      <c r="C218" s="190" t="s">
        <v>129</v>
      </c>
      <c r="D218" s="190" t="s">
        <v>129</v>
      </c>
      <c r="E218" s="191" t="s">
        <v>129</v>
      </c>
      <c r="F218" s="183">
        <v>347</v>
      </c>
      <c r="G218" s="184"/>
      <c r="H218" s="183">
        <v>43</v>
      </c>
      <c r="I218" s="184"/>
      <c r="J218" s="183">
        <v>35</v>
      </c>
      <c r="K218" s="184"/>
      <c r="L218" s="185">
        <v>62</v>
      </c>
      <c r="M218" s="185"/>
      <c r="N218" s="185">
        <v>51</v>
      </c>
      <c r="O218" s="185"/>
      <c r="P218" s="185">
        <v>55</v>
      </c>
      <c r="Q218" s="185"/>
      <c r="R218" s="185">
        <v>25</v>
      </c>
      <c r="S218" s="185"/>
      <c r="T218" s="138">
        <v>44</v>
      </c>
      <c r="U218" s="138"/>
      <c r="V218" s="138">
        <v>42</v>
      </c>
      <c r="W218" s="138"/>
      <c r="X218" s="138">
        <v>30</v>
      </c>
      <c r="Y218" s="138"/>
      <c r="Z218" s="138">
        <v>37</v>
      </c>
      <c r="AA218" s="138"/>
      <c r="AB218" s="182">
        <v>26</v>
      </c>
      <c r="AC218" s="182"/>
      <c r="AE218" s="90"/>
      <c r="AF218" s="90"/>
      <c r="AG218" s="90"/>
      <c r="AH218" s="92"/>
      <c r="AI218" s="95"/>
      <c r="AJ218" s="95"/>
      <c r="AK218" s="95"/>
      <c r="AL218" s="95"/>
      <c r="AM218" s="81"/>
    </row>
    <row r="219" spans="2:39" ht="23.25" customHeight="1" x14ac:dyDescent="0.2">
      <c r="B219" s="189" t="s">
        <v>130</v>
      </c>
      <c r="C219" s="190" t="s">
        <v>131</v>
      </c>
      <c r="D219" s="190" t="s">
        <v>131</v>
      </c>
      <c r="E219" s="191" t="s">
        <v>131</v>
      </c>
      <c r="F219" s="183">
        <v>4</v>
      </c>
      <c r="G219" s="184"/>
      <c r="H219" s="183">
        <v>536</v>
      </c>
      <c r="I219" s="184"/>
      <c r="J219" s="183">
        <v>431</v>
      </c>
      <c r="K219" s="184"/>
      <c r="L219" s="185">
        <v>568</v>
      </c>
      <c r="M219" s="185"/>
      <c r="N219" s="185">
        <v>434</v>
      </c>
      <c r="O219" s="185"/>
      <c r="P219" s="185">
        <v>442</v>
      </c>
      <c r="Q219" s="185"/>
      <c r="R219" s="185">
        <v>455</v>
      </c>
      <c r="S219" s="185"/>
      <c r="T219" s="138">
        <v>419</v>
      </c>
      <c r="U219" s="138"/>
      <c r="V219" s="138">
        <v>451</v>
      </c>
      <c r="W219" s="138"/>
      <c r="X219" s="138">
        <v>457</v>
      </c>
      <c r="Y219" s="138"/>
      <c r="Z219" s="138">
        <v>398</v>
      </c>
      <c r="AA219" s="138"/>
      <c r="AB219" s="182">
        <v>265</v>
      </c>
      <c r="AC219" s="182"/>
      <c r="AE219" s="90"/>
      <c r="AF219" s="90"/>
      <c r="AG219" s="90"/>
      <c r="AH219" s="92"/>
      <c r="AI219" s="95"/>
      <c r="AJ219" s="95"/>
      <c r="AK219" s="95"/>
      <c r="AL219" s="95"/>
      <c r="AM219" s="81"/>
    </row>
    <row r="220" spans="2:39" ht="12.75" customHeight="1" x14ac:dyDescent="0.2">
      <c r="B220" s="189" t="s">
        <v>132</v>
      </c>
      <c r="C220" s="190" t="s">
        <v>133</v>
      </c>
      <c r="D220" s="190" t="s">
        <v>133</v>
      </c>
      <c r="E220" s="191" t="s">
        <v>133</v>
      </c>
      <c r="F220" s="183">
        <v>1039</v>
      </c>
      <c r="G220" s="184"/>
      <c r="H220" s="183">
        <v>4</v>
      </c>
      <c r="I220" s="184"/>
      <c r="J220" s="183">
        <v>10</v>
      </c>
      <c r="K220" s="184"/>
      <c r="L220" s="185">
        <v>6</v>
      </c>
      <c r="M220" s="185"/>
      <c r="N220" s="185">
        <v>5</v>
      </c>
      <c r="O220" s="185"/>
      <c r="P220" s="185">
        <v>1</v>
      </c>
      <c r="Q220" s="185"/>
      <c r="R220" s="185">
        <v>2</v>
      </c>
      <c r="S220" s="185"/>
      <c r="T220" s="138">
        <v>5</v>
      </c>
      <c r="U220" s="138"/>
      <c r="V220" s="138">
        <v>5</v>
      </c>
      <c r="W220" s="138"/>
      <c r="X220" s="138">
        <v>11</v>
      </c>
      <c r="Y220" s="138"/>
      <c r="Z220" s="138">
        <v>5</v>
      </c>
      <c r="AA220" s="138"/>
      <c r="AB220" s="182">
        <v>3</v>
      </c>
      <c r="AC220" s="182"/>
      <c r="AE220" s="90"/>
      <c r="AF220" s="90"/>
      <c r="AG220" s="90"/>
      <c r="AH220" s="92"/>
      <c r="AI220" s="95"/>
      <c r="AJ220" s="95"/>
      <c r="AK220" s="95"/>
      <c r="AL220" s="95"/>
      <c r="AM220" s="81"/>
    </row>
    <row r="221" spans="2:39" ht="12.75" customHeight="1" x14ac:dyDescent="0.2">
      <c r="B221" s="189" t="s">
        <v>134</v>
      </c>
      <c r="C221" s="190" t="s">
        <v>135</v>
      </c>
      <c r="D221" s="190" t="s">
        <v>135</v>
      </c>
      <c r="E221" s="191" t="s">
        <v>135</v>
      </c>
      <c r="F221" s="183">
        <v>10</v>
      </c>
      <c r="G221" s="184"/>
      <c r="H221" s="183">
        <v>1625</v>
      </c>
      <c r="I221" s="184"/>
      <c r="J221" s="183">
        <v>1411</v>
      </c>
      <c r="K221" s="184"/>
      <c r="L221" s="185">
        <v>1465</v>
      </c>
      <c r="M221" s="185"/>
      <c r="N221" s="185">
        <v>1389</v>
      </c>
      <c r="O221" s="185"/>
      <c r="P221" s="185">
        <v>1412</v>
      </c>
      <c r="Q221" s="185"/>
      <c r="R221" s="185">
        <v>1236</v>
      </c>
      <c r="S221" s="185"/>
      <c r="T221" s="138">
        <v>1571</v>
      </c>
      <c r="U221" s="138"/>
      <c r="V221" s="138">
        <v>1363</v>
      </c>
      <c r="W221" s="138"/>
      <c r="X221" s="138">
        <v>1409</v>
      </c>
      <c r="Y221" s="138"/>
      <c r="Z221" s="138">
        <v>1541</v>
      </c>
      <c r="AA221" s="138"/>
      <c r="AB221" s="182">
        <v>1142</v>
      </c>
      <c r="AC221" s="182"/>
      <c r="AE221" s="90"/>
      <c r="AF221" s="90"/>
      <c r="AG221" s="90"/>
      <c r="AH221" s="92"/>
      <c r="AI221" s="95"/>
      <c r="AJ221" s="95"/>
      <c r="AK221" s="95"/>
      <c r="AL221" s="95"/>
      <c r="AM221" s="81"/>
    </row>
    <row r="222" spans="2:39" ht="24.75" customHeight="1" x14ac:dyDescent="0.2">
      <c r="B222" s="186" t="s">
        <v>136</v>
      </c>
      <c r="C222" s="187" t="s">
        <v>137</v>
      </c>
      <c r="D222" s="187" t="s">
        <v>137</v>
      </c>
      <c r="E222" s="188" t="s">
        <v>137</v>
      </c>
      <c r="F222" s="183">
        <v>110</v>
      </c>
      <c r="G222" s="184"/>
      <c r="H222" s="183">
        <v>31</v>
      </c>
      <c r="I222" s="184"/>
      <c r="J222" s="183">
        <v>23</v>
      </c>
      <c r="K222" s="184"/>
      <c r="L222" s="185">
        <v>13</v>
      </c>
      <c r="M222" s="185"/>
      <c r="N222" s="185">
        <v>10</v>
      </c>
      <c r="O222" s="185"/>
      <c r="P222" s="185">
        <v>11</v>
      </c>
      <c r="Q222" s="185"/>
      <c r="R222" s="185">
        <v>11</v>
      </c>
      <c r="S222" s="185"/>
      <c r="T222" s="138">
        <v>9</v>
      </c>
      <c r="U222" s="138"/>
      <c r="V222" s="138">
        <v>16</v>
      </c>
      <c r="W222" s="138"/>
      <c r="X222" s="138">
        <v>14</v>
      </c>
      <c r="Y222" s="138"/>
      <c r="Z222" s="138">
        <v>10</v>
      </c>
      <c r="AA222" s="138"/>
      <c r="AB222" s="182">
        <v>15</v>
      </c>
      <c r="AC222" s="182"/>
      <c r="AE222" s="90"/>
      <c r="AF222" s="90"/>
      <c r="AG222" s="90"/>
      <c r="AH222" s="92"/>
      <c r="AI222" s="95"/>
      <c r="AJ222" s="95"/>
      <c r="AK222" s="95"/>
      <c r="AL222" s="95"/>
      <c r="AM222" s="81"/>
    </row>
    <row r="223" spans="2:39" ht="13.5" customHeight="1" thickBot="1" x14ac:dyDescent="0.25">
      <c r="B223" s="195" t="s">
        <v>138</v>
      </c>
      <c r="C223" s="196" t="s">
        <v>139</v>
      </c>
      <c r="D223" s="196" t="s">
        <v>139</v>
      </c>
      <c r="E223" s="197" t="s">
        <v>139</v>
      </c>
      <c r="F223" s="166"/>
      <c r="G223" s="167"/>
      <c r="H223" s="166">
        <v>50</v>
      </c>
      <c r="I223" s="167"/>
      <c r="J223" s="166">
        <v>43</v>
      </c>
      <c r="K223" s="167"/>
      <c r="L223" s="185">
        <v>54</v>
      </c>
      <c r="M223" s="185"/>
      <c r="N223" s="185">
        <v>68</v>
      </c>
      <c r="O223" s="185"/>
      <c r="P223" s="185">
        <v>89</v>
      </c>
      <c r="Q223" s="185"/>
      <c r="R223" s="185">
        <v>82</v>
      </c>
      <c r="S223" s="185"/>
      <c r="T223" s="138">
        <v>108</v>
      </c>
      <c r="U223" s="138"/>
      <c r="V223" s="138">
        <v>99</v>
      </c>
      <c r="W223" s="138"/>
      <c r="X223" s="138">
        <v>106</v>
      </c>
      <c r="Y223" s="138"/>
      <c r="Z223" s="138">
        <v>99</v>
      </c>
      <c r="AA223" s="138"/>
      <c r="AB223" s="182">
        <v>101</v>
      </c>
      <c r="AC223" s="182"/>
      <c r="AE223" s="90"/>
      <c r="AF223" s="96"/>
      <c r="AG223" s="96"/>
      <c r="AH223" s="96"/>
      <c r="AI223" s="96"/>
      <c r="AJ223" s="96"/>
      <c r="AK223" s="96"/>
      <c r="AL223" s="96"/>
      <c r="AM223" s="81"/>
    </row>
    <row r="224" spans="2:39" ht="13.5" thickBot="1" x14ac:dyDescent="0.25">
      <c r="B224" s="192" t="s">
        <v>41</v>
      </c>
      <c r="C224" s="193"/>
      <c r="D224" s="193"/>
      <c r="E224" s="194"/>
      <c r="F224" s="171">
        <f>SUM(F203:F223)</f>
        <v>2787</v>
      </c>
      <c r="G224" s="172"/>
      <c r="H224" s="401">
        <f>SUM(H203:H223)</f>
        <v>4264</v>
      </c>
      <c r="I224" s="402"/>
      <c r="J224" s="170">
        <f>SUM(J203:J223)</f>
        <v>3398</v>
      </c>
      <c r="K224" s="170"/>
      <c r="L224" s="401">
        <f>SUM(L203:L223)</f>
        <v>4179</v>
      </c>
      <c r="M224" s="402"/>
      <c r="N224" s="401">
        <f>SUM(N203:N223)</f>
        <v>3796</v>
      </c>
      <c r="O224" s="402"/>
      <c r="P224" s="168">
        <f>(P203+P204+P205+P206+P207+P208+P209+P210+P211+P212+P213+P214+P215+P216+P217+P218+P219+P220+P221+P222+P223)</f>
        <v>3722</v>
      </c>
      <c r="Q224" s="169"/>
      <c r="R224" s="168">
        <f>(R203+R204+R205+R206+R207+R208+R209+R210+R211+R212+R213+R214+R215+R216+R217+R218+R219+R220+R221+R222+R223)</f>
        <v>3547</v>
      </c>
      <c r="S224" s="169"/>
      <c r="T224" s="168">
        <f>(T203+T204+T205+T206+T207+T208+T209+T210+T211+T212+T213+T214+T215+T216+T217+T218+T219+T220+T221+T222+T223)</f>
        <v>4078</v>
      </c>
      <c r="U224" s="169"/>
      <c r="V224" s="168">
        <f>(V203+V204+V205+V206+V207+V208+V209+V210+V211+V212+V213+V214+V215+V216+V217+V218+V219+V220+V221+V222+V223)</f>
        <v>3700</v>
      </c>
      <c r="W224" s="169"/>
      <c r="X224" s="399">
        <f>(X203+X204+X205+X206+X207+X208+X209+X210+X211+X212+X213+X214+X215+X216+X217+X218+X219+X220+X221+X222+X223)</f>
        <v>3897</v>
      </c>
      <c r="Y224" s="400"/>
      <c r="Z224" s="399">
        <f>(Z203+Z204+Z205+Z206+Z207+Z208+Z209+Z210+Z211+Z212+Z213+Z214+Z215+Z216+Z217+Z218+Z219+Z220+Z221+Z222+Z223)</f>
        <v>4053</v>
      </c>
      <c r="AA224" s="400"/>
      <c r="AB224" s="399">
        <f>(AB203+AB204+AB205+AB206+AB207+AB208+AB209+AB210+AB211+AB212+AB213+AB214+AB215+AB216+AB217+AB218+AB219+AB220+AB221+AB222+AB223)</f>
        <v>2735</v>
      </c>
      <c r="AC224" s="400"/>
      <c r="AE224" s="81"/>
      <c r="AF224" s="81"/>
      <c r="AG224" s="81"/>
      <c r="AH224" s="81"/>
      <c r="AI224" s="81"/>
      <c r="AJ224" s="81"/>
      <c r="AK224" s="81"/>
      <c r="AL224" s="81"/>
      <c r="AM224" s="81"/>
    </row>
    <row r="225" spans="2:3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81"/>
      <c r="AF225" s="81"/>
      <c r="AG225" s="81"/>
      <c r="AH225" s="81"/>
      <c r="AI225" s="81"/>
      <c r="AJ225" s="81"/>
      <c r="AK225" s="81"/>
      <c r="AL225" s="81"/>
      <c r="AM225" s="81"/>
    </row>
    <row r="226" spans="2:39" x14ac:dyDescent="0.2">
      <c r="B226" s="224" t="s">
        <v>78</v>
      </c>
      <c r="C226" s="225"/>
      <c r="D226" s="225"/>
      <c r="E226" s="225"/>
      <c r="F226" s="225"/>
      <c r="G226" s="225"/>
      <c r="H226" s="226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81"/>
      <c r="AF226" s="81"/>
      <c r="AG226" s="81"/>
      <c r="AH226" s="81"/>
      <c r="AI226" s="81"/>
      <c r="AJ226" s="81"/>
      <c r="AK226" s="81"/>
      <c r="AL226" s="81"/>
      <c r="AM226" s="81"/>
    </row>
    <row r="227" spans="2:39" ht="13.5" thickBot="1" x14ac:dyDescent="0.25">
      <c r="B227" s="227"/>
      <c r="C227" s="228"/>
      <c r="D227" s="228"/>
      <c r="E227" s="228"/>
      <c r="F227" s="228"/>
      <c r="G227" s="228"/>
      <c r="H227" s="229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81"/>
      <c r="AF227" s="81"/>
      <c r="AG227" s="81"/>
      <c r="AH227" s="81"/>
      <c r="AI227" s="81"/>
      <c r="AJ227" s="81"/>
      <c r="AK227" s="81"/>
      <c r="AL227" s="81"/>
      <c r="AM227" s="81"/>
    </row>
    <row r="228" spans="2:39" ht="20.25" customHeight="1" thickBot="1" x14ac:dyDescent="0.25">
      <c r="B228" s="212" t="s">
        <v>60</v>
      </c>
      <c r="C228" s="213"/>
      <c r="D228" s="213"/>
      <c r="E228" s="214"/>
      <c r="F228" s="474" t="s">
        <v>44</v>
      </c>
      <c r="G228" s="177"/>
      <c r="H228" s="178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81"/>
      <c r="AF228" s="81"/>
      <c r="AG228" s="81"/>
      <c r="AH228" s="81"/>
      <c r="AI228" s="81"/>
      <c r="AJ228" s="81"/>
      <c r="AK228" s="81"/>
      <c r="AL228" s="81"/>
      <c r="AM228" s="81"/>
    </row>
    <row r="229" spans="2:39" ht="13.5" thickBot="1" x14ac:dyDescent="0.25">
      <c r="B229" s="475" t="str">
        <f t="shared" ref="B229:B236" si="3">+B203</f>
        <v>ADMINISTRATIVA Y FINANCIERA</v>
      </c>
      <c r="C229" s="476"/>
      <c r="D229" s="476"/>
      <c r="E229" s="477"/>
      <c r="F229" s="478">
        <f>(F203+H203+J203+L203+N203++P203+R203+T203+V203+X203+Z203+AB203)</f>
        <v>784</v>
      </c>
      <c r="G229" s="479"/>
      <c r="H229" s="480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39" ht="24.75" customHeight="1" thickBot="1" x14ac:dyDescent="0.25">
      <c r="B230" s="481" t="str">
        <f t="shared" si="3"/>
        <v>ARCHIVO Y CORRESPONDENCIA</v>
      </c>
      <c r="C230" s="482"/>
      <c r="D230" s="482"/>
      <c r="E230" s="483"/>
      <c r="F230" s="478">
        <f>(F204+H204+J204+L204+N204++P204+R204+T204+V204+X204+Z204+AB204)</f>
        <v>691</v>
      </c>
      <c r="G230" s="479"/>
      <c r="H230" s="480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39" ht="12.75" customHeight="1" x14ac:dyDescent="0.2">
      <c r="B231" s="481" t="str">
        <f t="shared" si="3"/>
        <v>ASUNTOS LEGALES</v>
      </c>
      <c r="C231" s="482"/>
      <c r="D231" s="482"/>
      <c r="E231" s="483"/>
      <c r="F231" s="478">
        <f>(F205+H205+J205+L205+N205++P205+R205+T205+V205+X205+Z205+AB205)</f>
        <v>3242</v>
      </c>
      <c r="G231" s="479"/>
      <c r="H231" s="480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39" x14ac:dyDescent="0.2">
      <c r="B232" s="481" t="str">
        <f t="shared" si="3"/>
        <v>ATENCIÓN AL CIUDADANO</v>
      </c>
      <c r="C232" s="482"/>
      <c r="D232" s="482"/>
      <c r="E232" s="483"/>
      <c r="F232" s="484">
        <f t="shared" ref="F232:F249" si="4">(F206+H206+J206+L206+N206+P206+R206+T206+V206+X206+Z206+AB206)</f>
        <v>180</v>
      </c>
      <c r="G232" s="180"/>
      <c r="H232" s="181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39" x14ac:dyDescent="0.2">
      <c r="B233" s="481" t="str">
        <f t="shared" si="3"/>
        <v>CALIDAD EDUCATIVA</v>
      </c>
      <c r="C233" s="482"/>
      <c r="D233" s="482"/>
      <c r="E233" s="483"/>
      <c r="F233" s="484">
        <f t="shared" si="4"/>
        <v>1325</v>
      </c>
      <c r="G233" s="180"/>
      <c r="H233" s="181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39" x14ac:dyDescent="0.2">
      <c r="B234" s="481" t="str">
        <f t="shared" si="3"/>
        <v>COBERTURA</v>
      </c>
      <c r="C234" s="482"/>
      <c r="D234" s="482"/>
      <c r="E234" s="483"/>
      <c r="F234" s="484">
        <f t="shared" si="4"/>
        <v>1285</v>
      </c>
      <c r="G234" s="180"/>
      <c r="H234" s="181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39" x14ac:dyDescent="0.2">
      <c r="B235" s="481" t="str">
        <f t="shared" si="3"/>
        <v>COMUNICACIONES</v>
      </c>
      <c r="C235" s="482"/>
      <c r="D235" s="482"/>
      <c r="E235" s="483"/>
      <c r="F235" s="484">
        <f t="shared" si="4"/>
        <v>490</v>
      </c>
      <c r="G235" s="180"/>
      <c r="H235" s="181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39" ht="24" customHeight="1" x14ac:dyDescent="0.2">
      <c r="B236" s="481" t="str">
        <f t="shared" si="3"/>
        <v>CONSTANCIAS</v>
      </c>
      <c r="C236" s="482"/>
      <c r="D236" s="482"/>
      <c r="E236" s="483"/>
      <c r="F236" s="484">
        <f t="shared" si="4"/>
        <v>6389</v>
      </c>
      <c r="G236" s="180"/>
      <c r="H236" s="181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39" ht="21.75" customHeight="1" x14ac:dyDescent="0.2">
      <c r="B237" s="485" t="s">
        <v>80</v>
      </c>
      <c r="C237" s="486"/>
      <c r="D237" s="486"/>
      <c r="E237" s="487"/>
      <c r="F237" s="488">
        <f t="shared" si="4"/>
        <v>1213</v>
      </c>
      <c r="G237" s="164"/>
      <c r="H237" s="165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39" x14ac:dyDescent="0.2">
      <c r="B238" s="485" t="s">
        <v>81</v>
      </c>
      <c r="C238" s="486"/>
      <c r="D238" s="486"/>
      <c r="E238" s="487"/>
      <c r="F238" s="488">
        <f t="shared" si="4"/>
        <v>436</v>
      </c>
      <c r="G238" s="164"/>
      <c r="H238" s="165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39" x14ac:dyDescent="0.2">
      <c r="B239" s="485" t="s">
        <v>82</v>
      </c>
      <c r="C239" s="486"/>
      <c r="D239" s="486"/>
      <c r="E239" s="487"/>
      <c r="F239" s="488">
        <f t="shared" si="4"/>
        <v>1285</v>
      </c>
      <c r="G239" s="164"/>
      <c r="H239" s="165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39" x14ac:dyDescent="0.2">
      <c r="B240" s="485" t="s">
        <v>83</v>
      </c>
      <c r="C240" s="486"/>
      <c r="D240" s="486"/>
      <c r="E240" s="487"/>
      <c r="F240" s="488">
        <f t="shared" si="4"/>
        <v>508</v>
      </c>
      <c r="G240" s="164"/>
      <c r="H240" s="165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 x14ac:dyDescent="0.2">
      <c r="B241" s="481" t="str">
        <f t="shared" ref="B241:B249" si="5">+B215</f>
        <v>GESTION ORGANIZACIONAL</v>
      </c>
      <c r="C241" s="482"/>
      <c r="D241" s="482"/>
      <c r="E241" s="483"/>
      <c r="F241" s="488">
        <f t="shared" si="4"/>
        <v>249</v>
      </c>
      <c r="G241" s="164"/>
      <c r="H241" s="165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 x14ac:dyDescent="0.2">
      <c r="B242" s="481" t="str">
        <f t="shared" si="5"/>
        <v>HOJAS DE VIDA</v>
      </c>
      <c r="C242" s="482"/>
      <c r="D242" s="482"/>
      <c r="E242" s="483"/>
      <c r="F242" s="488">
        <f t="shared" si="4"/>
        <v>1790</v>
      </c>
      <c r="G242" s="164"/>
      <c r="H242" s="165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 x14ac:dyDescent="0.2">
      <c r="B243" s="481" t="str">
        <f t="shared" si="5"/>
        <v>INSPECCION Y VIGILANCIA</v>
      </c>
      <c r="C243" s="482"/>
      <c r="D243" s="482"/>
      <c r="E243" s="483"/>
      <c r="F243" s="488">
        <f t="shared" si="4"/>
        <v>790</v>
      </c>
      <c r="G243" s="164"/>
      <c r="H243" s="165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 x14ac:dyDescent="0.2">
      <c r="B244" s="481" t="str">
        <f t="shared" si="5"/>
        <v>PLANEACIÓN</v>
      </c>
      <c r="C244" s="482"/>
      <c r="D244" s="482"/>
      <c r="E244" s="483"/>
      <c r="F244" s="488">
        <f t="shared" si="4"/>
        <v>797</v>
      </c>
      <c r="G244" s="164"/>
      <c r="H244" s="165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 x14ac:dyDescent="0.2">
      <c r="B245" s="481" t="str">
        <f t="shared" si="5"/>
        <v>PRESTACIONES SOCIALES</v>
      </c>
      <c r="C245" s="482"/>
      <c r="D245" s="482"/>
      <c r="E245" s="483"/>
      <c r="F245" s="488">
        <f t="shared" si="4"/>
        <v>4860</v>
      </c>
      <c r="G245" s="164"/>
      <c r="H245" s="165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 x14ac:dyDescent="0.2">
      <c r="B246" s="481" t="str">
        <f t="shared" si="5"/>
        <v>PRESUPUESTO</v>
      </c>
      <c r="C246" s="482"/>
      <c r="D246" s="482"/>
      <c r="E246" s="483"/>
      <c r="F246" s="488">
        <f t="shared" si="4"/>
        <v>1096</v>
      </c>
      <c r="G246" s="164"/>
      <c r="H246" s="165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 x14ac:dyDescent="0.2">
      <c r="B247" s="481" t="str">
        <f t="shared" si="5"/>
        <v>RECURSOS HUMANOS</v>
      </c>
      <c r="C247" s="482"/>
      <c r="D247" s="482"/>
      <c r="E247" s="483"/>
      <c r="F247" s="488">
        <f t="shared" si="4"/>
        <v>15574</v>
      </c>
      <c r="G247" s="164"/>
      <c r="H247" s="165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 x14ac:dyDescent="0.2">
      <c r="B248" s="481" t="str">
        <f t="shared" si="5"/>
        <v>SISTEMAS</v>
      </c>
      <c r="C248" s="482"/>
      <c r="D248" s="482"/>
      <c r="E248" s="483"/>
      <c r="F248" s="488">
        <f t="shared" si="4"/>
        <v>273</v>
      </c>
      <c r="G248" s="164"/>
      <c r="H248" s="165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thickBot="1" x14ac:dyDescent="0.25">
      <c r="B249" s="489" t="str">
        <f t="shared" si="5"/>
        <v>TESORERIA</v>
      </c>
      <c r="C249" s="490"/>
      <c r="D249" s="490"/>
      <c r="E249" s="491"/>
      <c r="F249" s="488">
        <f t="shared" si="4"/>
        <v>899</v>
      </c>
      <c r="G249" s="164"/>
      <c r="H249" s="165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 x14ac:dyDescent="0.25">
      <c r="B250" s="492" t="s">
        <v>41</v>
      </c>
      <c r="C250" s="493"/>
      <c r="D250" s="493"/>
      <c r="E250" s="494"/>
      <c r="F250" s="441">
        <f>SUM(F229:F249)</f>
        <v>44156</v>
      </c>
      <c r="G250" s="495"/>
      <c r="H250" s="442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 x14ac:dyDescent="0.2">
      <c r="B252" s="224" t="s">
        <v>62</v>
      </c>
      <c r="C252" s="225"/>
      <c r="D252" s="225"/>
      <c r="E252" s="225"/>
      <c r="F252" s="225"/>
      <c r="G252" s="225"/>
      <c r="H252" s="225"/>
      <c r="I252" s="225"/>
      <c r="J252" s="225"/>
      <c r="K252" s="225"/>
      <c r="L252" s="225"/>
      <c r="M252" s="225"/>
      <c r="N252" s="225"/>
      <c r="O252" s="225"/>
      <c r="P252" s="225"/>
      <c r="Q252" s="225"/>
      <c r="R252" s="225"/>
      <c r="S252" s="225"/>
      <c r="T252" s="225"/>
      <c r="U252" s="225"/>
      <c r="V252" s="225"/>
      <c r="W252" s="225"/>
      <c r="X252" s="225"/>
      <c r="Y252" s="225"/>
      <c r="Z252" s="225"/>
      <c r="AA252" s="225"/>
      <c r="AB252" s="225"/>
      <c r="AC252" s="226"/>
    </row>
    <row r="253" spans="2:32" ht="6.75" customHeight="1" thickBot="1" x14ac:dyDescent="0.25">
      <c r="B253" s="227"/>
      <c r="C253" s="228"/>
      <c r="D253" s="228"/>
      <c r="E253" s="228"/>
      <c r="F253" s="228"/>
      <c r="G253" s="228"/>
      <c r="H253" s="228"/>
      <c r="I253" s="228"/>
      <c r="J253" s="228"/>
      <c r="K253" s="228"/>
      <c r="L253" s="228"/>
      <c r="M253" s="228"/>
      <c r="N253" s="228"/>
      <c r="O253" s="228"/>
      <c r="P253" s="228"/>
      <c r="Q253" s="228"/>
      <c r="R253" s="228"/>
      <c r="S253" s="228"/>
      <c r="T253" s="228"/>
      <c r="U253" s="228"/>
      <c r="V253" s="228"/>
      <c r="W253" s="228"/>
      <c r="X253" s="228"/>
      <c r="Y253" s="228"/>
      <c r="Z253" s="228"/>
      <c r="AA253" s="228"/>
      <c r="AB253" s="228"/>
      <c r="AC253" s="229"/>
    </row>
    <row r="254" spans="2:32" ht="13.5" thickBot="1" x14ac:dyDescent="0.25">
      <c r="B254" s="232" t="s">
        <v>60</v>
      </c>
      <c r="C254" s="233"/>
      <c r="D254" s="233"/>
      <c r="E254" s="234"/>
      <c r="F254" s="415" t="s">
        <v>14</v>
      </c>
      <c r="G254" s="397"/>
      <c r="H254" s="420" t="s">
        <v>15</v>
      </c>
      <c r="I254" s="396"/>
      <c r="J254" s="396" t="s">
        <v>16</v>
      </c>
      <c r="K254" s="396"/>
      <c r="L254" s="396" t="s">
        <v>17</v>
      </c>
      <c r="M254" s="396"/>
      <c r="N254" s="396" t="s">
        <v>18</v>
      </c>
      <c r="O254" s="396"/>
      <c r="P254" s="396" t="s">
        <v>19</v>
      </c>
      <c r="Q254" s="396"/>
      <c r="R254" s="396" t="s">
        <v>21</v>
      </c>
      <c r="S254" s="396"/>
      <c r="T254" s="396" t="s">
        <v>22</v>
      </c>
      <c r="U254" s="396"/>
      <c r="V254" s="396" t="s">
        <v>23</v>
      </c>
      <c r="W254" s="396"/>
      <c r="X254" s="396" t="s">
        <v>24</v>
      </c>
      <c r="Y254" s="396"/>
      <c r="Z254" s="396" t="s">
        <v>25</v>
      </c>
      <c r="AA254" s="396"/>
      <c r="AB254" s="396" t="s">
        <v>26</v>
      </c>
      <c r="AC254" s="397"/>
    </row>
    <row r="255" spans="2:32" x14ac:dyDescent="0.2">
      <c r="B255" s="496" t="str">
        <f t="shared" ref="B255:B262" si="6">+B203</f>
        <v>ADMINISTRATIVA Y FINANCIERA</v>
      </c>
      <c r="C255" s="497"/>
      <c r="D255" s="497"/>
      <c r="E255" s="498"/>
      <c r="F255" s="136">
        <v>1</v>
      </c>
      <c r="G255" s="137"/>
      <c r="H255" s="136">
        <v>1</v>
      </c>
      <c r="I255" s="137"/>
      <c r="J255" s="136">
        <v>1</v>
      </c>
      <c r="K255" s="137"/>
      <c r="L255" s="136" t="s">
        <v>151</v>
      </c>
      <c r="M255" s="137"/>
      <c r="N255" s="136" t="s">
        <v>151</v>
      </c>
      <c r="O255" s="137"/>
      <c r="P255" s="136" t="s">
        <v>151</v>
      </c>
      <c r="Q255" s="137"/>
      <c r="R255" s="136">
        <v>0.99450000000000005</v>
      </c>
      <c r="S255" s="137"/>
      <c r="T255" s="136" t="s">
        <v>151</v>
      </c>
      <c r="U255" s="137"/>
      <c r="V255" s="136" t="s">
        <v>151</v>
      </c>
      <c r="W255" s="137"/>
      <c r="X255" s="136" t="s">
        <v>151</v>
      </c>
      <c r="Y255" s="137"/>
      <c r="Z255" s="499" t="s">
        <v>151</v>
      </c>
      <c r="AA255" s="137"/>
      <c r="AB255" s="500" t="s">
        <v>151</v>
      </c>
      <c r="AC255" s="137"/>
      <c r="AE255" s="93"/>
      <c r="AF255" s="91"/>
    </row>
    <row r="256" spans="2:32" ht="24.75" customHeight="1" x14ac:dyDescent="0.2">
      <c r="B256" s="189" t="str">
        <f t="shared" si="6"/>
        <v>ARCHIVO Y CORRESPONDENCIA</v>
      </c>
      <c r="C256" s="190"/>
      <c r="D256" s="190"/>
      <c r="E256" s="191"/>
      <c r="F256" s="136">
        <v>1</v>
      </c>
      <c r="G256" s="137"/>
      <c r="H256" s="136">
        <v>1</v>
      </c>
      <c r="I256" s="137"/>
      <c r="J256" s="136">
        <v>0.97960000000000003</v>
      </c>
      <c r="K256" s="137"/>
      <c r="L256" s="136" t="s">
        <v>151</v>
      </c>
      <c r="M256" s="137"/>
      <c r="N256" s="136" t="s">
        <v>151</v>
      </c>
      <c r="O256" s="137"/>
      <c r="P256" s="136" t="s">
        <v>151</v>
      </c>
      <c r="Q256" s="137"/>
      <c r="R256" s="136" t="s">
        <v>151</v>
      </c>
      <c r="S256" s="137"/>
      <c r="T256" s="136" t="s">
        <v>151</v>
      </c>
      <c r="U256" s="137"/>
      <c r="V256" s="136" t="s">
        <v>151</v>
      </c>
      <c r="W256" s="137"/>
      <c r="X256" s="136" t="s">
        <v>151</v>
      </c>
      <c r="Y256" s="137"/>
      <c r="Z256" s="499" t="s">
        <v>151</v>
      </c>
      <c r="AA256" s="137"/>
      <c r="AB256" s="500" t="s">
        <v>151</v>
      </c>
      <c r="AC256" s="137"/>
      <c r="AE256" s="93"/>
      <c r="AF256" s="91"/>
    </row>
    <row r="257" spans="2:32" x14ac:dyDescent="0.2">
      <c r="B257" s="189" t="str">
        <f t="shared" si="6"/>
        <v>ASUNTOS LEGALES</v>
      </c>
      <c r="C257" s="190"/>
      <c r="D257" s="190"/>
      <c r="E257" s="191"/>
      <c r="F257" s="136">
        <v>1</v>
      </c>
      <c r="G257" s="137"/>
      <c r="H257" s="136">
        <v>1</v>
      </c>
      <c r="I257" s="137"/>
      <c r="J257" s="136">
        <v>0.99829999999999997</v>
      </c>
      <c r="K257" s="137"/>
      <c r="L257" s="136" t="s">
        <v>151</v>
      </c>
      <c r="M257" s="137"/>
      <c r="N257" s="136" t="s">
        <v>151</v>
      </c>
      <c r="O257" s="137"/>
      <c r="P257" s="136" t="s">
        <v>151</v>
      </c>
      <c r="Q257" s="137"/>
      <c r="R257" s="136" t="s">
        <v>151</v>
      </c>
      <c r="S257" s="137"/>
      <c r="T257" s="136" t="s">
        <v>151</v>
      </c>
      <c r="U257" s="137"/>
      <c r="V257" s="136" t="s">
        <v>151</v>
      </c>
      <c r="W257" s="137"/>
      <c r="X257" s="136" t="s">
        <v>151</v>
      </c>
      <c r="Y257" s="137"/>
      <c r="Z257" s="499" t="s">
        <v>151</v>
      </c>
      <c r="AA257" s="137"/>
      <c r="AB257" s="500" t="s">
        <v>151</v>
      </c>
      <c r="AC257" s="137"/>
      <c r="AE257" s="93"/>
      <c r="AF257" s="91"/>
    </row>
    <row r="258" spans="2:32" x14ac:dyDescent="0.2">
      <c r="B258" s="189" t="str">
        <f t="shared" si="6"/>
        <v>ATENCIÓN AL CIUDADANO</v>
      </c>
      <c r="C258" s="190"/>
      <c r="D258" s="190"/>
      <c r="E258" s="191"/>
      <c r="F258" s="136">
        <v>1</v>
      </c>
      <c r="G258" s="137"/>
      <c r="H258" s="136">
        <v>1</v>
      </c>
      <c r="I258" s="137"/>
      <c r="J258" s="136">
        <v>1</v>
      </c>
      <c r="K258" s="137"/>
      <c r="L258" s="136" t="s">
        <v>151</v>
      </c>
      <c r="M258" s="137"/>
      <c r="N258" s="136" t="s">
        <v>151</v>
      </c>
      <c r="O258" s="137"/>
      <c r="P258" s="136" t="s">
        <v>151</v>
      </c>
      <c r="Q258" s="137"/>
      <c r="R258" s="136" t="s">
        <v>151</v>
      </c>
      <c r="S258" s="137"/>
      <c r="T258" s="136" t="s">
        <v>151</v>
      </c>
      <c r="U258" s="137"/>
      <c r="V258" s="136" t="s">
        <v>151</v>
      </c>
      <c r="W258" s="137"/>
      <c r="X258" s="136" t="s">
        <v>151</v>
      </c>
      <c r="Y258" s="137"/>
      <c r="Z258" s="499" t="s">
        <v>151</v>
      </c>
      <c r="AA258" s="137"/>
      <c r="AB258" s="500" t="s">
        <v>151</v>
      </c>
      <c r="AC258" s="137"/>
      <c r="AE258" s="93"/>
      <c r="AF258" s="91"/>
    </row>
    <row r="259" spans="2:32" x14ac:dyDescent="0.2">
      <c r="B259" s="189" t="str">
        <f t="shared" si="6"/>
        <v>CALIDAD EDUCATIVA</v>
      </c>
      <c r="C259" s="190"/>
      <c r="D259" s="190"/>
      <c r="E259" s="191"/>
      <c r="F259" s="136">
        <v>1</v>
      </c>
      <c r="G259" s="137"/>
      <c r="H259" s="136">
        <v>0.99739999999999995</v>
      </c>
      <c r="I259" s="137"/>
      <c r="J259" s="136">
        <v>0.99739999999999995</v>
      </c>
      <c r="K259" s="137"/>
      <c r="L259" s="136" t="s">
        <v>151</v>
      </c>
      <c r="M259" s="137"/>
      <c r="N259" s="136" t="s">
        <v>151</v>
      </c>
      <c r="O259" s="137"/>
      <c r="P259" s="136" t="s">
        <v>151</v>
      </c>
      <c r="Q259" s="137"/>
      <c r="R259" s="136" t="s">
        <v>151</v>
      </c>
      <c r="S259" s="137"/>
      <c r="T259" s="136" t="s">
        <v>151</v>
      </c>
      <c r="U259" s="137"/>
      <c r="V259" s="136" t="s">
        <v>151</v>
      </c>
      <c r="W259" s="137"/>
      <c r="X259" s="136" t="s">
        <v>151</v>
      </c>
      <c r="Y259" s="137"/>
      <c r="Z259" s="501" t="s">
        <v>154</v>
      </c>
      <c r="AA259" s="137"/>
      <c r="AB259" s="500" t="s">
        <v>151</v>
      </c>
      <c r="AC259" s="137"/>
      <c r="AE259" s="93"/>
      <c r="AF259" s="91"/>
    </row>
    <row r="260" spans="2:32" x14ac:dyDescent="0.2">
      <c r="B260" s="189" t="str">
        <f t="shared" si="6"/>
        <v>COBERTURA</v>
      </c>
      <c r="C260" s="190"/>
      <c r="D260" s="190"/>
      <c r="E260" s="191"/>
      <c r="F260" s="136">
        <v>1</v>
      </c>
      <c r="G260" s="137"/>
      <c r="H260" s="136">
        <v>1</v>
      </c>
      <c r="I260" s="137"/>
      <c r="J260" s="136">
        <v>1</v>
      </c>
      <c r="K260" s="137"/>
      <c r="L260" s="136" t="s">
        <v>151</v>
      </c>
      <c r="M260" s="137"/>
      <c r="N260" s="136" t="s">
        <v>151</v>
      </c>
      <c r="O260" s="137"/>
      <c r="P260" s="136">
        <v>0.99960000000000004</v>
      </c>
      <c r="Q260" s="137"/>
      <c r="R260" s="136">
        <v>0.99719999999999998</v>
      </c>
      <c r="S260" s="137"/>
      <c r="T260" s="136">
        <v>0.99719999999999998</v>
      </c>
      <c r="U260" s="137"/>
      <c r="V260" s="136">
        <v>0.99850000000000005</v>
      </c>
      <c r="W260" s="137"/>
      <c r="X260" s="136">
        <v>0.99209999999999998</v>
      </c>
      <c r="Y260" s="137"/>
      <c r="Z260" s="499" t="s">
        <v>151</v>
      </c>
      <c r="AA260" s="137"/>
      <c r="AB260" s="500" t="s">
        <v>151</v>
      </c>
      <c r="AC260" s="137"/>
      <c r="AE260" s="93"/>
      <c r="AF260" s="91"/>
    </row>
    <row r="261" spans="2:32" x14ac:dyDescent="0.2">
      <c r="B261" s="189" t="str">
        <f t="shared" si="6"/>
        <v>COMUNICACIONES</v>
      </c>
      <c r="C261" s="190"/>
      <c r="D261" s="190"/>
      <c r="E261" s="191"/>
      <c r="F261" s="136">
        <v>1</v>
      </c>
      <c r="G261" s="137"/>
      <c r="H261" s="136">
        <v>1</v>
      </c>
      <c r="I261" s="137"/>
      <c r="J261" s="136">
        <v>1</v>
      </c>
      <c r="K261" s="137"/>
      <c r="L261" s="136" t="s">
        <v>151</v>
      </c>
      <c r="M261" s="137"/>
      <c r="N261" s="136" t="s">
        <v>151</v>
      </c>
      <c r="O261" s="137"/>
      <c r="P261" s="136" t="s">
        <v>151</v>
      </c>
      <c r="Q261" s="137"/>
      <c r="R261" s="136" t="s">
        <v>151</v>
      </c>
      <c r="S261" s="137"/>
      <c r="T261" s="136" t="s">
        <v>151</v>
      </c>
      <c r="U261" s="137"/>
      <c r="V261" s="136" t="s">
        <v>151</v>
      </c>
      <c r="W261" s="137"/>
      <c r="X261" s="136" t="s">
        <v>151</v>
      </c>
      <c r="Y261" s="137"/>
      <c r="Z261" s="499" t="s">
        <v>151</v>
      </c>
      <c r="AA261" s="137"/>
      <c r="AB261" s="500" t="s">
        <v>151</v>
      </c>
      <c r="AC261" s="137"/>
      <c r="AE261" s="93"/>
      <c r="AF261" s="91"/>
    </row>
    <row r="262" spans="2:32" ht="26.25" customHeight="1" x14ac:dyDescent="0.2">
      <c r="B262" s="189" t="str">
        <f t="shared" si="6"/>
        <v>CONSTANCIAS</v>
      </c>
      <c r="C262" s="190"/>
      <c r="D262" s="190"/>
      <c r="E262" s="191"/>
      <c r="F262" s="136">
        <v>0.99960000000000004</v>
      </c>
      <c r="G262" s="137"/>
      <c r="H262" s="136">
        <v>1</v>
      </c>
      <c r="I262" s="137"/>
      <c r="J262" s="136">
        <v>1</v>
      </c>
      <c r="K262" s="137"/>
      <c r="L262" s="136" t="s">
        <v>151</v>
      </c>
      <c r="M262" s="137"/>
      <c r="N262" s="136" t="s">
        <v>151</v>
      </c>
      <c r="O262" s="137"/>
      <c r="P262" s="136" t="s">
        <v>151</v>
      </c>
      <c r="Q262" s="137"/>
      <c r="R262" s="136" t="s">
        <v>151</v>
      </c>
      <c r="S262" s="137"/>
      <c r="T262" s="136" t="s">
        <v>151</v>
      </c>
      <c r="U262" s="137"/>
      <c r="V262" s="136" t="s">
        <v>151</v>
      </c>
      <c r="W262" s="137"/>
      <c r="X262" s="136" t="s">
        <v>151</v>
      </c>
      <c r="Y262" s="137"/>
      <c r="Z262" s="499" t="s">
        <v>151</v>
      </c>
      <c r="AA262" s="137"/>
      <c r="AB262" s="500" t="s">
        <v>151</v>
      </c>
      <c r="AC262" s="137"/>
      <c r="AE262" s="93"/>
      <c r="AF262" s="91"/>
    </row>
    <row r="263" spans="2:32" ht="21.75" customHeight="1" x14ac:dyDescent="0.2">
      <c r="B263" s="485" t="s">
        <v>80</v>
      </c>
      <c r="C263" s="486"/>
      <c r="D263" s="486"/>
      <c r="E263" s="502"/>
      <c r="F263" s="136">
        <v>1</v>
      </c>
      <c r="G263" s="137"/>
      <c r="H263" s="136">
        <v>1</v>
      </c>
      <c r="I263" s="137"/>
      <c r="J263" s="136">
        <v>1</v>
      </c>
      <c r="K263" s="137"/>
      <c r="L263" s="136" t="s">
        <v>151</v>
      </c>
      <c r="M263" s="137"/>
      <c r="N263" s="136" t="s">
        <v>151</v>
      </c>
      <c r="O263" s="137"/>
      <c r="P263" s="136" t="s">
        <v>151</v>
      </c>
      <c r="Q263" s="137"/>
      <c r="R263" s="136" t="s">
        <v>151</v>
      </c>
      <c r="S263" s="137"/>
      <c r="T263" s="136" t="s">
        <v>151</v>
      </c>
      <c r="U263" s="137"/>
      <c r="V263" s="136" t="s">
        <v>151</v>
      </c>
      <c r="W263" s="137"/>
      <c r="X263" s="136" t="s">
        <v>151</v>
      </c>
      <c r="Y263" s="137"/>
      <c r="Z263" s="499" t="s">
        <v>151</v>
      </c>
      <c r="AA263" s="137"/>
      <c r="AB263" s="500" t="s">
        <v>151</v>
      </c>
      <c r="AC263" s="137"/>
      <c r="AE263" s="93"/>
      <c r="AF263" s="91"/>
    </row>
    <row r="264" spans="2:32" x14ac:dyDescent="0.2">
      <c r="B264" s="485" t="s">
        <v>81</v>
      </c>
      <c r="C264" s="486"/>
      <c r="D264" s="486"/>
      <c r="E264" s="502"/>
      <c r="F264" s="136">
        <v>1</v>
      </c>
      <c r="G264" s="137"/>
      <c r="H264" s="136">
        <v>1</v>
      </c>
      <c r="I264" s="137"/>
      <c r="J264" s="136">
        <v>1</v>
      </c>
      <c r="K264" s="137"/>
      <c r="L264" s="136" t="s">
        <v>151</v>
      </c>
      <c r="M264" s="137"/>
      <c r="N264" s="136" t="s">
        <v>151</v>
      </c>
      <c r="O264" s="137"/>
      <c r="P264" s="136" t="s">
        <v>151</v>
      </c>
      <c r="Q264" s="137"/>
      <c r="R264" s="136" t="s">
        <v>151</v>
      </c>
      <c r="S264" s="137"/>
      <c r="T264" s="136" t="s">
        <v>151</v>
      </c>
      <c r="U264" s="137"/>
      <c r="V264" s="136" t="s">
        <v>151</v>
      </c>
      <c r="W264" s="137"/>
      <c r="X264" s="136" t="s">
        <v>151</v>
      </c>
      <c r="Y264" s="137"/>
      <c r="Z264" s="499" t="s">
        <v>151</v>
      </c>
      <c r="AA264" s="137"/>
      <c r="AB264" s="500" t="s">
        <v>151</v>
      </c>
      <c r="AC264" s="137"/>
      <c r="AE264" s="93"/>
      <c r="AF264" s="91"/>
    </row>
    <row r="265" spans="2:32" x14ac:dyDescent="0.2">
      <c r="B265" s="485" t="s">
        <v>82</v>
      </c>
      <c r="C265" s="486"/>
      <c r="D265" s="486"/>
      <c r="E265" s="502"/>
      <c r="F265" s="136">
        <v>1</v>
      </c>
      <c r="G265" s="137"/>
      <c r="H265" s="136">
        <v>1</v>
      </c>
      <c r="I265" s="137"/>
      <c r="J265" s="136">
        <v>1</v>
      </c>
      <c r="K265" s="137"/>
      <c r="L265" s="136" t="s">
        <v>151</v>
      </c>
      <c r="M265" s="137"/>
      <c r="N265" s="136" t="s">
        <v>151</v>
      </c>
      <c r="O265" s="137"/>
      <c r="P265" s="136" t="s">
        <v>151</v>
      </c>
      <c r="Q265" s="137"/>
      <c r="R265" s="136" t="s">
        <v>151</v>
      </c>
      <c r="S265" s="137"/>
      <c r="T265" s="136" t="s">
        <v>151</v>
      </c>
      <c r="U265" s="137"/>
      <c r="V265" s="136" t="s">
        <v>151</v>
      </c>
      <c r="W265" s="137"/>
      <c r="X265" s="136" t="s">
        <v>151</v>
      </c>
      <c r="Y265" s="137"/>
      <c r="Z265" s="499" t="s">
        <v>151</v>
      </c>
      <c r="AA265" s="137"/>
      <c r="AB265" s="500" t="s">
        <v>151</v>
      </c>
      <c r="AC265" s="137"/>
      <c r="AE265" s="93"/>
      <c r="AF265" s="91"/>
    </row>
    <row r="266" spans="2:32" x14ac:dyDescent="0.2">
      <c r="B266" s="485" t="s">
        <v>83</v>
      </c>
      <c r="C266" s="486"/>
      <c r="D266" s="486"/>
      <c r="E266" s="502"/>
      <c r="F266" s="136">
        <v>1</v>
      </c>
      <c r="G266" s="137"/>
      <c r="H266" s="136">
        <v>1</v>
      </c>
      <c r="I266" s="137"/>
      <c r="J266" s="136">
        <v>1</v>
      </c>
      <c r="K266" s="137"/>
      <c r="L266" s="136" t="s">
        <v>151</v>
      </c>
      <c r="M266" s="137"/>
      <c r="N266" s="136" t="s">
        <v>151</v>
      </c>
      <c r="O266" s="137"/>
      <c r="P266" s="136" t="s">
        <v>151</v>
      </c>
      <c r="Q266" s="137"/>
      <c r="R266" s="136" t="s">
        <v>151</v>
      </c>
      <c r="S266" s="137"/>
      <c r="T266" s="136" t="s">
        <v>151</v>
      </c>
      <c r="U266" s="137"/>
      <c r="V266" s="136" t="s">
        <v>151</v>
      </c>
      <c r="W266" s="137"/>
      <c r="X266" s="136" t="s">
        <v>151</v>
      </c>
      <c r="Y266" s="137"/>
      <c r="Z266" s="137" t="s">
        <v>155</v>
      </c>
      <c r="AA266" s="137"/>
      <c r="AB266" s="500" t="s">
        <v>151</v>
      </c>
      <c r="AC266" s="137"/>
      <c r="AE266" s="93"/>
      <c r="AF266" s="91"/>
    </row>
    <row r="267" spans="2:32" x14ac:dyDescent="0.2">
      <c r="B267" s="189" t="str">
        <f t="shared" ref="B267:B275" si="7">+B215</f>
        <v>GESTION ORGANIZACIONAL</v>
      </c>
      <c r="C267" s="190"/>
      <c r="D267" s="190"/>
      <c r="E267" s="191"/>
      <c r="F267" s="136">
        <v>1</v>
      </c>
      <c r="G267" s="137"/>
      <c r="H267" s="136">
        <v>1</v>
      </c>
      <c r="I267" s="137"/>
      <c r="J267" s="136">
        <v>1</v>
      </c>
      <c r="K267" s="137"/>
      <c r="L267" s="136" t="s">
        <v>151</v>
      </c>
      <c r="M267" s="137"/>
      <c r="N267" s="136" t="s">
        <v>151</v>
      </c>
      <c r="O267" s="137"/>
      <c r="P267" s="136" t="s">
        <v>151</v>
      </c>
      <c r="Q267" s="137"/>
      <c r="R267" s="136" t="s">
        <v>151</v>
      </c>
      <c r="S267" s="137"/>
      <c r="T267" s="136" t="s">
        <v>151</v>
      </c>
      <c r="U267" s="137"/>
      <c r="V267" s="136" t="s">
        <v>151</v>
      </c>
      <c r="W267" s="137"/>
      <c r="X267" s="136" t="s">
        <v>151</v>
      </c>
      <c r="Y267" s="137"/>
      <c r="Z267" s="499" t="s">
        <v>151</v>
      </c>
      <c r="AA267" s="137"/>
      <c r="AB267" s="500" t="s">
        <v>151</v>
      </c>
      <c r="AC267" s="137"/>
      <c r="AE267" s="93"/>
      <c r="AF267" s="91"/>
    </row>
    <row r="268" spans="2:32" x14ac:dyDescent="0.2">
      <c r="B268" s="189" t="str">
        <f t="shared" si="7"/>
        <v>HOJAS DE VIDA</v>
      </c>
      <c r="C268" s="190"/>
      <c r="D268" s="190"/>
      <c r="E268" s="191"/>
      <c r="F268" s="136">
        <v>1</v>
      </c>
      <c r="G268" s="137"/>
      <c r="H268" s="136">
        <v>1</v>
      </c>
      <c r="I268" s="137"/>
      <c r="J268" s="136">
        <v>1</v>
      </c>
      <c r="K268" s="137"/>
      <c r="L268" s="136" t="s">
        <v>151</v>
      </c>
      <c r="M268" s="137"/>
      <c r="N268" s="136" t="s">
        <v>151</v>
      </c>
      <c r="O268" s="137"/>
      <c r="P268" s="136" t="s">
        <v>151</v>
      </c>
      <c r="Q268" s="137"/>
      <c r="R268" s="136" t="s">
        <v>151</v>
      </c>
      <c r="S268" s="137"/>
      <c r="T268" s="136" t="s">
        <v>151</v>
      </c>
      <c r="U268" s="137"/>
      <c r="V268" s="136" t="s">
        <v>151</v>
      </c>
      <c r="W268" s="137"/>
      <c r="X268" s="136" t="s">
        <v>151</v>
      </c>
      <c r="Y268" s="137"/>
      <c r="Z268" s="499" t="s">
        <v>151</v>
      </c>
      <c r="AA268" s="137"/>
      <c r="AB268" s="500" t="s">
        <v>151</v>
      </c>
      <c r="AC268" s="137"/>
      <c r="AE268" s="93"/>
      <c r="AF268" s="91"/>
    </row>
    <row r="269" spans="2:32" x14ac:dyDescent="0.2">
      <c r="B269" s="189" t="str">
        <f t="shared" si="7"/>
        <v>INSPECCION Y VIGILANCIA</v>
      </c>
      <c r="C269" s="190"/>
      <c r="D269" s="190"/>
      <c r="E269" s="191"/>
      <c r="F269" s="136">
        <v>1</v>
      </c>
      <c r="G269" s="137"/>
      <c r="H269" s="136">
        <v>1</v>
      </c>
      <c r="I269" s="137"/>
      <c r="J269" s="136">
        <v>1</v>
      </c>
      <c r="K269" s="137"/>
      <c r="L269" s="136" t="s">
        <v>151</v>
      </c>
      <c r="M269" s="137"/>
      <c r="N269" s="136" t="s">
        <v>151</v>
      </c>
      <c r="O269" s="137"/>
      <c r="P269" s="136" t="s">
        <v>151</v>
      </c>
      <c r="Q269" s="137"/>
      <c r="R269" s="136" t="s">
        <v>151</v>
      </c>
      <c r="S269" s="137"/>
      <c r="T269" s="136" t="s">
        <v>151</v>
      </c>
      <c r="U269" s="137"/>
      <c r="V269" s="136" t="s">
        <v>151</v>
      </c>
      <c r="W269" s="137"/>
      <c r="X269" s="136" t="s">
        <v>151</v>
      </c>
      <c r="Y269" s="137"/>
      <c r="Z269" s="499" t="s">
        <v>156</v>
      </c>
      <c r="AA269" s="137"/>
      <c r="AB269" s="500" t="s">
        <v>151</v>
      </c>
      <c r="AC269" s="137"/>
      <c r="AE269" s="93"/>
      <c r="AF269" s="91"/>
    </row>
    <row r="270" spans="2:32" x14ac:dyDescent="0.2">
      <c r="B270" s="189" t="str">
        <f t="shared" si="7"/>
        <v>PLANEACIÓN</v>
      </c>
      <c r="C270" s="190"/>
      <c r="D270" s="190"/>
      <c r="E270" s="191"/>
      <c r="F270" s="136">
        <v>1</v>
      </c>
      <c r="G270" s="137"/>
      <c r="H270" s="136">
        <v>1</v>
      </c>
      <c r="I270" s="137"/>
      <c r="J270" s="136">
        <v>1</v>
      </c>
      <c r="K270" s="137"/>
      <c r="L270" s="136" t="s">
        <v>151</v>
      </c>
      <c r="M270" s="137"/>
      <c r="N270" s="136" t="s">
        <v>151</v>
      </c>
      <c r="O270" s="137"/>
      <c r="P270" s="136" t="s">
        <v>151</v>
      </c>
      <c r="Q270" s="137"/>
      <c r="R270" s="136" t="s">
        <v>151</v>
      </c>
      <c r="S270" s="137"/>
      <c r="T270" s="136" t="s">
        <v>151</v>
      </c>
      <c r="U270" s="137"/>
      <c r="V270" s="136" t="s">
        <v>151</v>
      </c>
      <c r="W270" s="137"/>
      <c r="X270" s="136" t="s">
        <v>151</v>
      </c>
      <c r="Y270" s="137"/>
      <c r="Z270" s="499" t="s">
        <v>151</v>
      </c>
      <c r="AA270" s="137"/>
      <c r="AB270" s="500" t="s">
        <v>151</v>
      </c>
      <c r="AC270" s="137"/>
      <c r="AE270" s="93"/>
      <c r="AF270" s="91"/>
    </row>
    <row r="271" spans="2:32" ht="23.25" customHeight="1" x14ac:dyDescent="0.2">
      <c r="B271" s="189" t="str">
        <f t="shared" si="7"/>
        <v>PRESTACIONES SOCIALES</v>
      </c>
      <c r="C271" s="190"/>
      <c r="D271" s="190"/>
      <c r="E271" s="191"/>
      <c r="F271" s="136">
        <v>1</v>
      </c>
      <c r="G271" s="137"/>
      <c r="H271" s="136">
        <v>1</v>
      </c>
      <c r="I271" s="137"/>
      <c r="J271" s="136">
        <v>1</v>
      </c>
      <c r="K271" s="137"/>
      <c r="L271" s="136" t="s">
        <v>152</v>
      </c>
      <c r="M271" s="137"/>
      <c r="N271" s="136" t="s">
        <v>152</v>
      </c>
      <c r="O271" s="137"/>
      <c r="P271" s="136" t="s">
        <v>152</v>
      </c>
      <c r="Q271" s="137"/>
      <c r="R271" s="136" t="s">
        <v>151</v>
      </c>
      <c r="S271" s="137"/>
      <c r="T271" s="136" t="s">
        <v>151</v>
      </c>
      <c r="U271" s="137"/>
      <c r="V271" s="136" t="s">
        <v>151</v>
      </c>
      <c r="W271" s="137"/>
      <c r="X271" s="136" t="s">
        <v>151</v>
      </c>
      <c r="Y271" s="137"/>
      <c r="Z271" s="499" t="s">
        <v>151</v>
      </c>
      <c r="AA271" s="137"/>
      <c r="AB271" s="500" t="s">
        <v>151</v>
      </c>
      <c r="AC271" s="137"/>
      <c r="AE271" s="93"/>
      <c r="AF271" s="91"/>
    </row>
    <row r="272" spans="2:32" x14ac:dyDescent="0.2">
      <c r="B272" s="189" t="str">
        <f t="shared" si="7"/>
        <v>PRESUPUESTO</v>
      </c>
      <c r="C272" s="190"/>
      <c r="D272" s="190"/>
      <c r="E272" s="191"/>
      <c r="F272" s="136">
        <v>1</v>
      </c>
      <c r="G272" s="137"/>
      <c r="H272" s="136">
        <v>1</v>
      </c>
      <c r="I272" s="137"/>
      <c r="J272" s="136">
        <v>1</v>
      </c>
      <c r="K272" s="137"/>
      <c r="L272" s="136" t="s">
        <v>151</v>
      </c>
      <c r="M272" s="137"/>
      <c r="N272" s="136" t="s">
        <v>151</v>
      </c>
      <c r="O272" s="137"/>
      <c r="P272" s="136" t="s">
        <v>151</v>
      </c>
      <c r="Q272" s="137"/>
      <c r="R272" s="136" t="s">
        <v>151</v>
      </c>
      <c r="S272" s="137"/>
      <c r="T272" s="136" t="s">
        <v>151</v>
      </c>
      <c r="U272" s="137"/>
      <c r="V272" s="136" t="s">
        <v>151</v>
      </c>
      <c r="W272" s="137"/>
      <c r="X272" s="136" t="s">
        <v>151</v>
      </c>
      <c r="Y272" s="137"/>
      <c r="Z272" s="499" t="s">
        <v>151</v>
      </c>
      <c r="AA272" s="137"/>
      <c r="AB272" s="500" t="s">
        <v>151</v>
      </c>
      <c r="AC272" s="137"/>
      <c r="AE272" s="93"/>
      <c r="AF272" s="91"/>
    </row>
    <row r="273" spans="2:51" x14ac:dyDescent="0.2">
      <c r="B273" s="189" t="str">
        <f t="shared" si="7"/>
        <v>RECURSOS HUMANOS</v>
      </c>
      <c r="C273" s="190"/>
      <c r="D273" s="190"/>
      <c r="E273" s="191"/>
      <c r="F273" s="136">
        <v>1</v>
      </c>
      <c r="G273" s="137"/>
      <c r="H273" s="136">
        <v>1</v>
      </c>
      <c r="I273" s="137"/>
      <c r="J273" s="136">
        <v>1</v>
      </c>
      <c r="K273" s="137"/>
      <c r="L273" s="136" t="s">
        <v>151</v>
      </c>
      <c r="M273" s="137"/>
      <c r="N273" s="136" t="s">
        <v>151</v>
      </c>
      <c r="O273" s="137"/>
      <c r="P273" s="136" t="s">
        <v>151</v>
      </c>
      <c r="Q273" s="137"/>
      <c r="R273" s="136" t="s">
        <v>151</v>
      </c>
      <c r="S273" s="137"/>
      <c r="T273" s="136" t="s">
        <v>151</v>
      </c>
      <c r="U273" s="137"/>
      <c r="V273" s="136" t="s">
        <v>151</v>
      </c>
      <c r="W273" s="137"/>
      <c r="X273" s="136" t="s">
        <v>151</v>
      </c>
      <c r="Y273" s="137"/>
      <c r="Z273" s="499" t="s">
        <v>157</v>
      </c>
      <c r="AA273" s="137"/>
      <c r="AB273" s="500" t="s">
        <v>151</v>
      </c>
      <c r="AC273" s="137"/>
      <c r="AE273" s="93"/>
      <c r="AF273" s="91"/>
    </row>
    <row r="274" spans="2:51" ht="23.25" customHeight="1" x14ac:dyDescent="0.2">
      <c r="B274" s="189" t="str">
        <f t="shared" si="7"/>
        <v>SISTEMAS</v>
      </c>
      <c r="C274" s="190"/>
      <c r="D274" s="190"/>
      <c r="E274" s="191"/>
      <c r="F274" s="136">
        <v>1</v>
      </c>
      <c r="G274" s="137"/>
      <c r="H274" s="136">
        <v>1</v>
      </c>
      <c r="I274" s="137"/>
      <c r="J274" s="136">
        <v>1</v>
      </c>
      <c r="K274" s="137"/>
      <c r="L274" s="136" t="s">
        <v>151</v>
      </c>
      <c r="M274" s="137"/>
      <c r="N274" s="136" t="s">
        <v>151</v>
      </c>
      <c r="O274" s="137"/>
      <c r="P274" s="136" t="s">
        <v>151</v>
      </c>
      <c r="Q274" s="137"/>
      <c r="R274" s="136" t="s">
        <v>151</v>
      </c>
      <c r="S274" s="137"/>
      <c r="T274" s="136" t="s">
        <v>151</v>
      </c>
      <c r="U274" s="137"/>
      <c r="V274" s="136" t="s">
        <v>151</v>
      </c>
      <c r="W274" s="137"/>
      <c r="X274" s="136" t="s">
        <v>151</v>
      </c>
      <c r="Y274" s="137"/>
      <c r="Z274" s="499" t="s">
        <v>151</v>
      </c>
      <c r="AA274" s="137"/>
      <c r="AB274" s="500" t="s">
        <v>151</v>
      </c>
      <c r="AC274" s="137"/>
      <c r="AE274" s="93"/>
      <c r="AF274" s="91"/>
    </row>
    <row r="275" spans="2:51" ht="13.5" thickBot="1" x14ac:dyDescent="0.25">
      <c r="B275" s="195" t="str">
        <f t="shared" si="7"/>
        <v>TESORERIA</v>
      </c>
      <c r="C275" s="196"/>
      <c r="D275" s="196"/>
      <c r="E275" s="197"/>
      <c r="F275" s="136">
        <v>1</v>
      </c>
      <c r="G275" s="137"/>
      <c r="H275" s="136">
        <v>1</v>
      </c>
      <c r="I275" s="137"/>
      <c r="J275" s="136">
        <v>1</v>
      </c>
      <c r="K275" s="137"/>
      <c r="L275" s="136" t="s">
        <v>151</v>
      </c>
      <c r="M275" s="137"/>
      <c r="N275" s="136" t="s">
        <v>151</v>
      </c>
      <c r="O275" s="137"/>
      <c r="P275" s="136" t="s">
        <v>151</v>
      </c>
      <c r="Q275" s="137"/>
      <c r="R275" s="136" t="s">
        <v>151</v>
      </c>
      <c r="S275" s="137"/>
      <c r="T275" s="136" t="s">
        <v>151</v>
      </c>
      <c r="U275" s="137"/>
      <c r="V275" s="136" t="s">
        <v>151</v>
      </c>
      <c r="W275" s="137"/>
      <c r="X275" s="136" t="s">
        <v>151</v>
      </c>
      <c r="Y275" s="137"/>
      <c r="Z275" s="499" t="s">
        <v>158</v>
      </c>
      <c r="AA275" s="137"/>
      <c r="AB275" s="500" t="s">
        <v>151</v>
      </c>
      <c r="AC275" s="137"/>
      <c r="AE275" s="93"/>
      <c r="AF275" s="91"/>
    </row>
    <row r="276" spans="2:51" x14ac:dyDescent="0.2">
      <c r="B276" s="418"/>
      <c r="C276" s="418"/>
      <c r="D276" s="418"/>
      <c r="E276" s="418"/>
      <c r="F276" s="418"/>
      <c r="G276" s="418"/>
      <c r="H276" s="418"/>
      <c r="I276" s="418"/>
      <c r="J276" s="418"/>
      <c r="K276" s="418"/>
      <c r="L276" s="418"/>
      <c r="M276" s="418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51" x14ac:dyDescent="0.2">
      <c r="B277" s="428" t="s">
        <v>63</v>
      </c>
      <c r="C277" s="428"/>
      <c r="D277" s="428"/>
      <c r="E277" s="428"/>
      <c r="F277" s="428"/>
      <c r="G277" s="428"/>
      <c r="H277" s="428"/>
      <c r="I277" s="428"/>
      <c r="J277" s="428"/>
      <c r="K277" s="428"/>
      <c r="L277" s="428"/>
      <c r="M277" s="428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51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51" ht="13.5" thickBot="1" x14ac:dyDescent="0.25"/>
    <row r="280" spans="2:51" ht="12.75" customHeight="1" x14ac:dyDescent="0.2">
      <c r="B280" s="224" t="s">
        <v>64</v>
      </c>
      <c r="C280" s="225"/>
      <c r="D280" s="225"/>
      <c r="E280" s="225"/>
      <c r="F280" s="225"/>
      <c r="G280" s="225"/>
      <c r="H280" s="225"/>
      <c r="I280" s="225"/>
      <c r="J280" s="225"/>
      <c r="K280" s="225"/>
      <c r="L280" s="225"/>
      <c r="M280" s="225"/>
      <c r="N280" s="225"/>
      <c r="O280" s="225"/>
      <c r="P280" s="225"/>
      <c r="Q280" s="225"/>
      <c r="R280" s="225"/>
      <c r="S280" s="225"/>
      <c r="T280" s="225"/>
      <c r="U280" s="225"/>
      <c r="V280" s="225"/>
      <c r="W280" s="225"/>
      <c r="X280" s="225"/>
      <c r="Y280" s="225"/>
      <c r="Z280" s="225"/>
      <c r="AA280" s="225"/>
      <c r="AB280" s="225"/>
      <c r="AC280" s="226"/>
      <c r="AF280" s="81"/>
      <c r="AG280" s="81"/>
    </row>
    <row r="281" spans="2:51" x14ac:dyDescent="0.2">
      <c r="B281" s="423"/>
      <c r="C281" s="424"/>
      <c r="D281" s="424"/>
      <c r="E281" s="424"/>
      <c r="F281" s="424"/>
      <c r="G281" s="424"/>
      <c r="H281" s="424"/>
      <c r="I281" s="424"/>
      <c r="J281" s="424"/>
      <c r="K281" s="424"/>
      <c r="L281" s="424"/>
      <c r="M281" s="424"/>
      <c r="N281" s="424"/>
      <c r="O281" s="424"/>
      <c r="P281" s="424"/>
      <c r="Q281" s="424"/>
      <c r="R281" s="424"/>
      <c r="S281" s="424"/>
      <c r="T281" s="424"/>
      <c r="U281" s="424"/>
      <c r="V281" s="424"/>
      <c r="W281" s="424"/>
      <c r="X281" s="424"/>
      <c r="Y281" s="424"/>
      <c r="Z281" s="424"/>
      <c r="AA281" s="424"/>
      <c r="AB281" s="424"/>
      <c r="AC281" s="503"/>
      <c r="AE281" s="94"/>
      <c r="AF281"/>
      <c r="AG281"/>
      <c r="AH2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</row>
    <row r="282" spans="2:51" x14ac:dyDescent="0.2">
      <c r="B282" s="419" t="s">
        <v>45</v>
      </c>
      <c r="C282" s="419"/>
      <c r="D282" s="419"/>
      <c r="E282" s="419"/>
      <c r="F282" s="230" t="s">
        <v>14</v>
      </c>
      <c r="G282" s="230"/>
      <c r="H282" s="230" t="s">
        <v>15</v>
      </c>
      <c r="I282" s="230"/>
      <c r="J282" s="230" t="s">
        <v>16</v>
      </c>
      <c r="K282" s="230"/>
      <c r="L282" s="230" t="s">
        <v>17</v>
      </c>
      <c r="M282" s="230"/>
      <c r="N282" s="230" t="s">
        <v>18</v>
      </c>
      <c r="O282" s="230"/>
      <c r="P282" s="230" t="s">
        <v>19</v>
      </c>
      <c r="Q282" s="230"/>
      <c r="R282" s="230" t="s">
        <v>21</v>
      </c>
      <c r="S282" s="230"/>
      <c r="T282" s="230" t="s">
        <v>22</v>
      </c>
      <c r="U282" s="230"/>
      <c r="V282" s="230" t="s">
        <v>23</v>
      </c>
      <c r="W282" s="230"/>
      <c r="X282" s="230" t="s">
        <v>24</v>
      </c>
      <c r="Y282" s="230"/>
      <c r="Z282" s="230" t="s">
        <v>25</v>
      </c>
      <c r="AA282" s="230"/>
      <c r="AB282" s="230" t="s">
        <v>26</v>
      </c>
      <c r="AC282" s="230"/>
      <c r="AE282" s="94"/>
      <c r="AF282"/>
      <c r="AG282"/>
      <c r="AH282"/>
      <c r="AI282" s="472"/>
      <c r="AJ282" s="472"/>
      <c r="AK282" s="504"/>
      <c r="AL282" s="504"/>
      <c r="AM282" s="504"/>
      <c r="AN282" s="504"/>
      <c r="AO282" s="505"/>
      <c r="AP282" s="505"/>
      <c r="AQ282" s="81"/>
      <c r="AR282" s="81"/>
      <c r="AS282" s="81"/>
      <c r="AT282" s="81"/>
      <c r="AU282" s="81"/>
      <c r="AV282" s="81"/>
      <c r="AW282" s="81"/>
      <c r="AX282" s="81"/>
      <c r="AY282" s="81"/>
    </row>
    <row r="283" spans="2:51" x14ac:dyDescent="0.2">
      <c r="B283" s="426" t="s">
        <v>46</v>
      </c>
      <c r="C283" s="427"/>
      <c r="D283" s="427"/>
      <c r="E283" s="427"/>
      <c r="F283" s="398">
        <v>2518</v>
      </c>
      <c r="G283" s="398"/>
      <c r="H283" s="398">
        <v>3591</v>
      </c>
      <c r="I283" s="398"/>
      <c r="J283" s="398">
        <v>2757</v>
      </c>
      <c r="K283" s="398"/>
      <c r="L283" s="398">
        <v>3393</v>
      </c>
      <c r="M283" s="398"/>
      <c r="N283" s="398">
        <v>3152</v>
      </c>
      <c r="O283" s="398"/>
      <c r="P283" s="398">
        <v>2992</v>
      </c>
      <c r="Q283" s="398"/>
      <c r="R283" s="398">
        <v>3059</v>
      </c>
      <c r="S283" s="398"/>
      <c r="T283" s="398">
        <v>3008</v>
      </c>
      <c r="U283" s="398"/>
      <c r="V283" s="398">
        <v>2792</v>
      </c>
      <c r="W283" s="398"/>
      <c r="X283" s="398">
        <v>2911</v>
      </c>
      <c r="Y283" s="398"/>
      <c r="Z283" s="398">
        <v>3020</v>
      </c>
      <c r="AA283" s="398"/>
      <c r="AB283" s="398">
        <v>2108</v>
      </c>
      <c r="AC283" s="398"/>
      <c r="AE283" s="94"/>
      <c r="AF283"/>
      <c r="AG283"/>
      <c r="AH283"/>
      <c r="AI283" s="472"/>
      <c r="AJ283" s="472"/>
      <c r="AK283" s="504"/>
      <c r="AL283" s="504"/>
      <c r="AM283" s="504"/>
      <c r="AN283" s="504"/>
      <c r="AO283" s="505"/>
      <c r="AP283" s="505"/>
      <c r="AQ283" s="81"/>
      <c r="AR283" s="81"/>
      <c r="AS283" s="81"/>
      <c r="AT283" s="81"/>
      <c r="AU283" s="81"/>
      <c r="AV283" s="81"/>
      <c r="AW283" s="81"/>
      <c r="AX283" s="81"/>
      <c r="AY283" s="81"/>
    </row>
    <row r="284" spans="2:51" x14ac:dyDescent="0.2">
      <c r="B284" s="438" t="s">
        <v>47</v>
      </c>
      <c r="C284" s="439"/>
      <c r="D284" s="439"/>
      <c r="E284" s="439"/>
      <c r="F284" s="137">
        <v>137</v>
      </c>
      <c r="G284" s="137"/>
      <c r="H284" s="137">
        <v>264</v>
      </c>
      <c r="I284" s="137"/>
      <c r="J284" s="137">
        <v>253</v>
      </c>
      <c r="K284" s="137"/>
      <c r="L284" s="137">
        <v>351</v>
      </c>
      <c r="M284" s="137"/>
      <c r="N284" s="137">
        <v>264</v>
      </c>
      <c r="O284" s="137"/>
      <c r="P284" s="137">
        <v>332</v>
      </c>
      <c r="Q284" s="137"/>
      <c r="R284" s="137">
        <v>203</v>
      </c>
      <c r="S284" s="137"/>
      <c r="T284" s="137">
        <v>257</v>
      </c>
      <c r="U284" s="137"/>
      <c r="V284" s="137">
        <v>282</v>
      </c>
      <c r="W284" s="137"/>
      <c r="X284" s="137">
        <v>321</v>
      </c>
      <c r="Y284" s="137"/>
      <c r="Z284" s="137">
        <v>239</v>
      </c>
      <c r="AA284" s="137"/>
      <c r="AB284" s="137">
        <v>185</v>
      </c>
      <c r="AC284" s="137"/>
      <c r="AE284" s="94"/>
      <c r="AF284"/>
      <c r="AG284"/>
      <c r="AH284"/>
      <c r="AI284" s="472"/>
      <c r="AJ284" s="472"/>
      <c r="AK284" s="504"/>
      <c r="AL284" s="504"/>
      <c r="AM284" s="504"/>
      <c r="AN284" s="504"/>
      <c r="AO284" s="505"/>
      <c r="AP284" s="505"/>
      <c r="AQ284" s="81"/>
      <c r="AR284" s="81"/>
      <c r="AS284" s="81"/>
      <c r="AT284" s="81"/>
      <c r="AU284" s="81"/>
      <c r="AV284" s="81"/>
      <c r="AW284" s="81"/>
      <c r="AX284" s="81"/>
      <c r="AY284" s="81"/>
    </row>
    <row r="285" spans="2:51" x14ac:dyDescent="0.2">
      <c r="B285" s="438" t="s">
        <v>48</v>
      </c>
      <c r="C285" s="439"/>
      <c r="D285" s="439"/>
      <c r="E285" s="439"/>
      <c r="F285" s="137">
        <v>3</v>
      </c>
      <c r="G285" s="137"/>
      <c r="H285" s="137">
        <v>3</v>
      </c>
      <c r="I285" s="137"/>
      <c r="J285" s="137">
        <v>0</v>
      </c>
      <c r="K285" s="137"/>
      <c r="L285" s="137">
        <v>0</v>
      </c>
      <c r="M285" s="137"/>
      <c r="N285" s="137">
        <v>1</v>
      </c>
      <c r="O285" s="137"/>
      <c r="P285" s="137">
        <v>3</v>
      </c>
      <c r="Q285" s="137"/>
      <c r="R285" s="137">
        <v>2</v>
      </c>
      <c r="S285" s="137"/>
      <c r="T285" s="137">
        <v>2</v>
      </c>
      <c r="U285" s="137"/>
      <c r="V285" s="137">
        <v>2</v>
      </c>
      <c r="W285" s="137"/>
      <c r="X285" s="137">
        <v>3</v>
      </c>
      <c r="Y285" s="137"/>
      <c r="Z285" s="137">
        <v>4</v>
      </c>
      <c r="AA285" s="137"/>
      <c r="AB285" s="137">
        <v>1</v>
      </c>
      <c r="AC285" s="137"/>
      <c r="AE285" s="94"/>
      <c r="AF285"/>
      <c r="AG285"/>
      <c r="AH285"/>
      <c r="AI285" s="472"/>
      <c r="AJ285" s="472"/>
      <c r="AK285" s="504"/>
      <c r="AL285" s="504"/>
      <c r="AM285" s="504"/>
      <c r="AN285" s="504"/>
      <c r="AO285" s="505"/>
      <c r="AP285" s="505"/>
      <c r="AQ285" s="81"/>
      <c r="AR285" s="81"/>
      <c r="AS285" s="81"/>
      <c r="AT285" s="81"/>
      <c r="AU285" s="81"/>
      <c r="AV285" s="81"/>
      <c r="AW285" s="81"/>
      <c r="AX285" s="81"/>
      <c r="AY285" s="81"/>
    </row>
    <row r="286" spans="2:51" x14ac:dyDescent="0.2">
      <c r="B286" s="438" t="s">
        <v>49</v>
      </c>
      <c r="C286" s="439"/>
      <c r="D286" s="439"/>
      <c r="E286" s="439"/>
      <c r="F286" s="137">
        <v>0</v>
      </c>
      <c r="G286" s="137"/>
      <c r="H286" s="137">
        <v>0</v>
      </c>
      <c r="I286" s="137"/>
      <c r="J286" s="137">
        <v>1</v>
      </c>
      <c r="K286" s="137"/>
      <c r="L286" s="137">
        <v>0</v>
      </c>
      <c r="M286" s="137"/>
      <c r="N286" s="137">
        <v>0</v>
      </c>
      <c r="O286" s="137"/>
      <c r="P286" s="137">
        <v>0</v>
      </c>
      <c r="Q286" s="137"/>
      <c r="R286" s="137">
        <v>2</v>
      </c>
      <c r="S286" s="137"/>
      <c r="T286" s="137">
        <v>0</v>
      </c>
      <c r="U286" s="137"/>
      <c r="V286" s="137">
        <v>0</v>
      </c>
      <c r="W286" s="137"/>
      <c r="X286" s="137">
        <v>2</v>
      </c>
      <c r="Y286" s="137"/>
      <c r="Z286" s="137">
        <v>0</v>
      </c>
      <c r="AA286" s="137"/>
      <c r="AB286" s="137">
        <v>1</v>
      </c>
      <c r="AC286" s="137"/>
      <c r="AE286" s="94"/>
      <c r="AF286"/>
      <c r="AG286"/>
      <c r="AH286"/>
      <c r="AI286" s="472"/>
      <c r="AJ286" s="472"/>
      <c r="AK286" s="504"/>
      <c r="AL286" s="504"/>
      <c r="AM286" s="504"/>
      <c r="AN286" s="504"/>
      <c r="AO286" s="505"/>
      <c r="AP286" s="505"/>
      <c r="AQ286" s="81"/>
      <c r="AR286" s="81"/>
      <c r="AS286" s="81"/>
      <c r="AT286" s="81"/>
      <c r="AU286" s="81"/>
      <c r="AV286" s="81"/>
      <c r="AW286" s="81"/>
      <c r="AX286" s="81"/>
      <c r="AY286" s="81"/>
    </row>
    <row r="287" spans="2:51" x14ac:dyDescent="0.2">
      <c r="B287" s="438" t="s">
        <v>6</v>
      </c>
      <c r="C287" s="439"/>
      <c r="D287" s="439"/>
      <c r="E287" s="439"/>
      <c r="F287" s="137">
        <v>50</v>
      </c>
      <c r="G287" s="137"/>
      <c r="H287" s="137">
        <v>104</v>
      </c>
      <c r="I287" s="137"/>
      <c r="J287" s="137">
        <v>92</v>
      </c>
      <c r="K287" s="137"/>
      <c r="L287" s="137">
        <v>105</v>
      </c>
      <c r="M287" s="137"/>
      <c r="N287" s="137">
        <v>127</v>
      </c>
      <c r="O287" s="137"/>
      <c r="P287" s="137">
        <v>149</v>
      </c>
      <c r="Q287" s="137"/>
      <c r="R287" s="137">
        <v>160</v>
      </c>
      <c r="S287" s="137"/>
      <c r="T287" s="137">
        <v>388</v>
      </c>
      <c r="U287" s="137"/>
      <c r="V287" s="137">
        <v>215</v>
      </c>
      <c r="W287" s="137"/>
      <c r="X287" s="137">
        <v>217</v>
      </c>
      <c r="Y287" s="137"/>
      <c r="Z287" s="137">
        <v>408</v>
      </c>
      <c r="AA287" s="137"/>
      <c r="AB287" s="137">
        <v>134</v>
      </c>
      <c r="AC287" s="137"/>
      <c r="AE287" s="506"/>
      <c r="AF287" s="506"/>
      <c r="AG287" s="506"/>
      <c r="AH287" s="506"/>
      <c r="AI287" s="472"/>
      <c r="AJ287" s="472"/>
      <c r="AK287" s="504"/>
      <c r="AL287" s="504"/>
      <c r="AM287" s="504"/>
      <c r="AN287" s="504"/>
      <c r="AO287" s="505"/>
      <c r="AP287" s="505"/>
      <c r="AQ287" s="81"/>
      <c r="AR287" s="81"/>
      <c r="AS287" s="81"/>
      <c r="AT287" s="81"/>
      <c r="AU287" s="81"/>
      <c r="AV287" s="81"/>
      <c r="AW287" s="81"/>
      <c r="AX287" s="81"/>
      <c r="AY287" s="81"/>
    </row>
    <row r="288" spans="2:51" ht="13.5" thickBot="1" x14ac:dyDescent="0.25">
      <c r="B288" s="446" t="s">
        <v>50</v>
      </c>
      <c r="C288" s="447"/>
      <c r="D288" s="447"/>
      <c r="E288" s="447"/>
      <c r="F288" s="137">
        <v>79</v>
      </c>
      <c r="G288" s="137"/>
      <c r="H288" s="137">
        <v>302</v>
      </c>
      <c r="I288" s="137"/>
      <c r="J288" s="137">
        <v>295</v>
      </c>
      <c r="K288" s="137"/>
      <c r="L288" s="137">
        <v>330</v>
      </c>
      <c r="M288" s="137"/>
      <c r="N288" s="137">
        <v>252</v>
      </c>
      <c r="O288" s="137"/>
      <c r="P288" s="137">
        <v>246</v>
      </c>
      <c r="Q288" s="137"/>
      <c r="R288" s="137">
        <v>121</v>
      </c>
      <c r="S288" s="137"/>
      <c r="T288" s="137">
        <v>423</v>
      </c>
      <c r="U288" s="137"/>
      <c r="V288" s="137">
        <v>409</v>
      </c>
      <c r="W288" s="137"/>
      <c r="X288" s="137">
        <v>443</v>
      </c>
      <c r="Y288" s="137"/>
      <c r="Z288" s="137">
        <v>382</v>
      </c>
      <c r="AA288" s="137"/>
      <c r="AB288" s="137">
        <v>306</v>
      </c>
      <c r="AC288" s="137"/>
      <c r="AE288" s="81"/>
      <c r="AF288" s="473"/>
      <c r="AG288" s="473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</row>
    <row r="289" spans="2:51" ht="13.5" thickBot="1" x14ac:dyDescent="0.25">
      <c r="B289" s="401" t="s">
        <v>41</v>
      </c>
      <c r="C289" s="170"/>
      <c r="D289" s="170"/>
      <c r="E289" s="170"/>
      <c r="F289" s="436">
        <f>SUM(F283:F288)</f>
        <v>2787</v>
      </c>
      <c r="G289" s="437"/>
      <c r="H289" s="403">
        <f>SUM(H283:H288)</f>
        <v>4264</v>
      </c>
      <c r="I289" s="404"/>
      <c r="J289" s="416">
        <f>SUM(J283:J288)</f>
        <v>3398</v>
      </c>
      <c r="K289" s="416"/>
      <c r="L289" s="403">
        <f>SUM(L283:L288)</f>
        <v>4179</v>
      </c>
      <c r="M289" s="404"/>
      <c r="N289" s="416">
        <f>SUM(N283:N288)</f>
        <v>3796</v>
      </c>
      <c r="O289" s="416"/>
      <c r="P289" s="403">
        <f>P283+P284+P285+P286+P287+P288</f>
        <v>3722</v>
      </c>
      <c r="Q289" s="404"/>
      <c r="R289" s="403">
        <f>R283+R284+R285+R286+R287+R288</f>
        <v>3547</v>
      </c>
      <c r="S289" s="404"/>
      <c r="T289" s="403">
        <f>T283+T284+T285+T286+T287+T288</f>
        <v>4078</v>
      </c>
      <c r="U289" s="404"/>
      <c r="V289" s="403">
        <f>V283+V284+V285+V286+V287+V288</f>
        <v>3700</v>
      </c>
      <c r="W289" s="404"/>
      <c r="X289" s="403">
        <f>X283+X284+X285+X286+X287+X288</f>
        <v>3897</v>
      </c>
      <c r="Y289" s="404"/>
      <c r="Z289" s="403">
        <f>Z283+Z284+Z285+Z286+Z287+Z288</f>
        <v>4053</v>
      </c>
      <c r="AA289" s="404"/>
      <c r="AB289" s="403">
        <f>AB283+AB284+AB285+AB286+AB287+AB288</f>
        <v>2735</v>
      </c>
      <c r="AC289" s="404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</row>
    <row r="290" spans="2:51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</row>
    <row r="291" spans="2:51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</row>
    <row r="295" spans="2:51" ht="13.5" thickBot="1" x14ac:dyDescent="0.25"/>
    <row r="296" spans="2:51" ht="12.75" customHeight="1" x14ac:dyDescent="0.2">
      <c r="B296" s="224" t="s">
        <v>79</v>
      </c>
      <c r="C296" s="225"/>
      <c r="D296" s="225"/>
      <c r="E296" s="225"/>
      <c r="F296" s="225"/>
      <c r="G296" s="226"/>
      <c r="H296" s="3"/>
    </row>
    <row r="297" spans="2:51" ht="13.5" thickBot="1" x14ac:dyDescent="0.25">
      <c r="B297" s="227"/>
      <c r="C297" s="228"/>
      <c r="D297" s="228"/>
      <c r="E297" s="228"/>
      <c r="F297" s="228"/>
      <c r="G297" s="229"/>
      <c r="H297" s="3"/>
    </row>
    <row r="298" spans="2:51" ht="13.5" thickBot="1" x14ac:dyDescent="0.25">
      <c r="B298" s="448" t="s">
        <v>45</v>
      </c>
      <c r="C298" s="449"/>
      <c r="D298" s="449"/>
      <c r="E298" s="450"/>
      <c r="F298" s="441" t="s">
        <v>44</v>
      </c>
      <c r="G298" s="442"/>
      <c r="H298" s="3"/>
    </row>
    <row r="299" spans="2:51" x14ac:dyDescent="0.2">
      <c r="B299" s="443" t="s">
        <v>46</v>
      </c>
      <c r="C299" s="444"/>
      <c r="D299" s="444"/>
      <c r="E299" s="445"/>
      <c r="F299" s="434">
        <f t="shared" ref="F299:F304" si="8">(F283+H283+J283+L283+N283+P283+R283+T283+V283+X283+Z283++AB283)</f>
        <v>35301</v>
      </c>
      <c r="G299" s="435"/>
    </row>
    <row r="300" spans="2:51" x14ac:dyDescent="0.2">
      <c r="B300" s="438" t="s">
        <v>47</v>
      </c>
      <c r="C300" s="439"/>
      <c r="D300" s="439"/>
      <c r="E300" s="440"/>
      <c r="F300" s="434">
        <f t="shared" si="8"/>
        <v>3088</v>
      </c>
      <c r="G300" s="435"/>
    </row>
    <row r="301" spans="2:51" x14ac:dyDescent="0.2">
      <c r="B301" s="438" t="s">
        <v>48</v>
      </c>
      <c r="C301" s="439"/>
      <c r="D301" s="439"/>
      <c r="E301" s="440"/>
      <c r="F301" s="434">
        <f t="shared" si="8"/>
        <v>24</v>
      </c>
      <c r="G301" s="435"/>
    </row>
    <row r="302" spans="2:51" x14ac:dyDescent="0.2">
      <c r="B302" s="438" t="s">
        <v>49</v>
      </c>
      <c r="C302" s="439"/>
      <c r="D302" s="439"/>
      <c r="E302" s="440"/>
      <c r="F302" s="434">
        <f t="shared" si="8"/>
        <v>6</v>
      </c>
      <c r="G302" s="435"/>
    </row>
    <row r="303" spans="2:51" x14ac:dyDescent="0.2">
      <c r="B303" s="438" t="s">
        <v>6</v>
      </c>
      <c r="C303" s="439"/>
      <c r="D303" s="439"/>
      <c r="E303" s="440"/>
      <c r="F303" s="434">
        <f t="shared" si="8"/>
        <v>2149</v>
      </c>
      <c r="G303" s="435"/>
    </row>
    <row r="304" spans="2:51" ht="13.5" thickBot="1" x14ac:dyDescent="0.25">
      <c r="B304" s="446" t="s">
        <v>50</v>
      </c>
      <c r="C304" s="447"/>
      <c r="D304" s="447"/>
      <c r="E304" s="451"/>
      <c r="F304" s="434">
        <f t="shared" si="8"/>
        <v>3588</v>
      </c>
      <c r="G304" s="435"/>
    </row>
    <row r="305" spans="2:7" ht="13.5" thickBot="1" x14ac:dyDescent="0.25">
      <c r="B305" s="192" t="s">
        <v>41</v>
      </c>
      <c r="C305" s="193"/>
      <c r="D305" s="193"/>
      <c r="E305" s="194"/>
      <c r="F305" s="401">
        <f>SUM(F299:F304)</f>
        <v>44156</v>
      </c>
      <c r="G305" s="402"/>
    </row>
  </sheetData>
  <protectedRanges>
    <protectedRange password="C6EB" sqref="B18 G18 M18 S18 V20 M20 B20 B22 B24 M24 M22 V22 V24 I1:AC9 A1:H16 I10:P11 I13:U16 V12:AC16" name="INFO GENERAL"/>
  </protectedRanges>
  <mergeCells count="1221"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</mergeCells>
  <hyperlinks>
    <hyperlink ref="S19" r:id="rId1"/>
    <hyperlink ref="M23" r:id="rId2"/>
    <hyperlink ref="M21" r:id="rId3"/>
    <hyperlink ref="Y54" r:id="rId4"/>
    <hyperlink ref="Y52" r:id="rId5"/>
    <hyperlink ref="Y53" r:id="rId6"/>
  </hyperlinks>
  <pageMargins left="0.7" right="0.7" top="0.75" bottom="0.75" header="0.3" footer="0.3"/>
  <drawing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56"/>
  <sheetViews>
    <sheetView topLeftCell="H29" workbookViewId="0">
      <selection activeCell="P42" sqref="P42"/>
    </sheetView>
  </sheetViews>
  <sheetFormatPr baseColWidth="10" defaultRowHeight="12.75" x14ac:dyDescent="0.2"/>
  <cols>
    <col min="2" max="2" width="21.28515625" customWidth="1"/>
    <col min="3" max="3" width="11.42578125" style="107"/>
    <col min="4" max="4" width="11.5703125" bestFit="1" customWidth="1"/>
    <col min="6" max="6" width="12.42578125" bestFit="1" customWidth="1"/>
  </cols>
  <sheetData>
    <row r="2" spans="2:16" ht="13.5" thickBot="1" x14ac:dyDescent="0.25"/>
    <row r="3" spans="2:16" ht="33.75" customHeight="1" x14ac:dyDescent="0.2">
      <c r="B3" s="507" t="s">
        <v>77</v>
      </c>
      <c r="C3" s="508"/>
      <c r="D3" s="509"/>
      <c r="M3" s="224" t="s">
        <v>79</v>
      </c>
      <c r="N3" s="225"/>
      <c r="O3" s="225"/>
      <c r="P3" s="225"/>
    </row>
    <row r="4" spans="2:16" ht="13.5" thickBot="1" x14ac:dyDescent="0.25">
      <c r="B4" s="111" t="s">
        <v>60</v>
      </c>
      <c r="C4" s="112" t="s">
        <v>44</v>
      </c>
      <c r="D4" s="113" t="s">
        <v>159</v>
      </c>
      <c r="M4" s="423"/>
      <c r="N4" s="424"/>
      <c r="O4" s="424"/>
      <c r="P4" s="424"/>
    </row>
    <row r="5" spans="2:16" ht="13.5" thickBot="1" x14ac:dyDescent="0.25">
      <c r="B5" s="114" t="s">
        <v>71</v>
      </c>
      <c r="C5" s="115">
        <v>137</v>
      </c>
      <c r="D5" s="116">
        <v>0.31019999999999998</v>
      </c>
      <c r="G5" s="108"/>
      <c r="M5" s="492" t="s">
        <v>45</v>
      </c>
      <c r="N5" s="493"/>
      <c r="O5" s="493"/>
      <c r="P5" s="122" t="s">
        <v>44</v>
      </c>
    </row>
    <row r="6" spans="2:16" x14ac:dyDescent="0.2">
      <c r="B6" s="114" t="s">
        <v>72</v>
      </c>
      <c r="C6" s="115">
        <v>4</v>
      </c>
      <c r="D6" s="116">
        <v>8.9999999999999993E-3</v>
      </c>
      <c r="M6" s="426" t="s">
        <v>46</v>
      </c>
      <c r="N6" s="427"/>
      <c r="O6" s="427"/>
      <c r="P6" s="121">
        <v>35301</v>
      </c>
    </row>
    <row r="7" spans="2:16" ht="12.75" customHeight="1" x14ac:dyDescent="0.2">
      <c r="B7" s="114" t="s">
        <v>73</v>
      </c>
      <c r="C7" s="115">
        <v>93</v>
      </c>
      <c r="D7" s="116">
        <v>0.21060000000000001</v>
      </c>
      <c r="M7" s="438" t="s">
        <v>47</v>
      </c>
      <c r="N7" s="439"/>
      <c r="O7" s="439"/>
      <c r="P7" s="120">
        <v>3088</v>
      </c>
    </row>
    <row r="8" spans="2:16" x14ac:dyDescent="0.2">
      <c r="B8" s="114" t="s">
        <v>74</v>
      </c>
      <c r="C8" s="115">
        <v>355</v>
      </c>
      <c r="D8" s="116">
        <v>0.80389999999999995</v>
      </c>
      <c r="F8" s="110"/>
      <c r="M8" s="438" t="s">
        <v>48</v>
      </c>
      <c r="N8" s="439"/>
      <c r="O8" s="439"/>
      <c r="P8" s="120">
        <v>24</v>
      </c>
    </row>
    <row r="9" spans="2:16" x14ac:dyDescent="0.2">
      <c r="B9" s="114" t="s">
        <v>75</v>
      </c>
      <c r="C9" s="115">
        <v>326</v>
      </c>
      <c r="D9" s="116">
        <v>0.73819999999999997</v>
      </c>
      <c r="G9" s="109"/>
      <c r="M9" s="438" t="s">
        <v>49</v>
      </c>
      <c r="N9" s="439"/>
      <c r="O9" s="439"/>
      <c r="P9" s="120">
        <v>6</v>
      </c>
    </row>
    <row r="10" spans="2:16" x14ac:dyDescent="0.2">
      <c r="B10" s="114" t="s">
        <v>76</v>
      </c>
      <c r="C10" s="115">
        <v>43241</v>
      </c>
      <c r="D10" s="116">
        <v>97.927800000000005</v>
      </c>
      <c r="M10" s="438" t="s">
        <v>6</v>
      </c>
      <c r="N10" s="439"/>
      <c r="O10" s="439"/>
      <c r="P10" s="120">
        <v>2149</v>
      </c>
    </row>
    <row r="11" spans="2:16" ht="13.5" thickBot="1" x14ac:dyDescent="0.25">
      <c r="B11" s="117" t="s">
        <v>41</v>
      </c>
      <c r="C11" s="118">
        <v>44156</v>
      </c>
      <c r="D11" s="119">
        <f>SUM(D5:D10)</f>
        <v>99.999700000000004</v>
      </c>
      <c r="M11" s="510" t="s">
        <v>50</v>
      </c>
      <c r="N11" s="511"/>
      <c r="O11" s="511"/>
      <c r="P11" s="123">
        <v>3588</v>
      </c>
    </row>
    <row r="12" spans="2:16" ht="13.5" thickBot="1" x14ac:dyDescent="0.25">
      <c r="M12" s="192" t="s">
        <v>41</v>
      </c>
      <c r="N12" s="193"/>
      <c r="O12" s="193"/>
      <c r="P12" s="124">
        <v>44.155999999999999</v>
      </c>
    </row>
    <row r="32" spans="8:8" x14ac:dyDescent="0.2">
      <c r="H32" t="s">
        <v>78</v>
      </c>
    </row>
    <row r="34" spans="8:12" x14ac:dyDescent="0.2">
      <c r="H34" t="s">
        <v>107</v>
      </c>
      <c r="L34">
        <v>180</v>
      </c>
    </row>
    <row r="35" spans="8:12" x14ac:dyDescent="0.2">
      <c r="H35" t="s">
        <v>84</v>
      </c>
      <c r="L35">
        <v>249</v>
      </c>
    </row>
    <row r="36" spans="8:12" x14ac:dyDescent="0.2">
      <c r="H36" t="s">
        <v>136</v>
      </c>
      <c r="L36">
        <v>273</v>
      </c>
    </row>
    <row r="37" spans="8:12" x14ac:dyDescent="0.2">
      <c r="H37" t="s">
        <v>81</v>
      </c>
      <c r="L37">
        <v>436</v>
      </c>
    </row>
    <row r="38" spans="8:12" x14ac:dyDescent="0.2">
      <c r="H38" t="s">
        <v>113</v>
      </c>
      <c r="L38">
        <v>490</v>
      </c>
    </row>
    <row r="39" spans="8:12" x14ac:dyDescent="0.2">
      <c r="H39" t="s">
        <v>83</v>
      </c>
      <c r="L39">
        <v>508</v>
      </c>
    </row>
    <row r="40" spans="8:12" x14ac:dyDescent="0.2">
      <c r="H40" t="s">
        <v>80</v>
      </c>
      <c r="L40">
        <v>691</v>
      </c>
    </row>
    <row r="41" spans="8:12" x14ac:dyDescent="0.2">
      <c r="H41" t="s">
        <v>85</v>
      </c>
      <c r="L41">
        <v>784</v>
      </c>
    </row>
    <row r="42" spans="8:12" x14ac:dyDescent="0.2">
      <c r="H42" t="s">
        <v>61</v>
      </c>
      <c r="L42">
        <v>790</v>
      </c>
    </row>
    <row r="43" spans="8:12" x14ac:dyDescent="0.2">
      <c r="H43" t="s">
        <v>128</v>
      </c>
      <c r="L43">
        <v>797</v>
      </c>
    </row>
    <row r="44" spans="8:12" x14ac:dyDescent="0.2">
      <c r="H44" t="s">
        <v>138</v>
      </c>
      <c r="L44">
        <v>899</v>
      </c>
    </row>
    <row r="45" spans="8:12" x14ac:dyDescent="0.2">
      <c r="H45" t="s">
        <v>132</v>
      </c>
      <c r="L45">
        <v>1096</v>
      </c>
    </row>
    <row r="46" spans="8:12" x14ac:dyDescent="0.2">
      <c r="H46" t="s">
        <v>80</v>
      </c>
      <c r="L46">
        <v>1213</v>
      </c>
    </row>
    <row r="47" spans="8:12" x14ac:dyDescent="0.2">
      <c r="H47" t="s">
        <v>111</v>
      </c>
      <c r="L47">
        <v>1285</v>
      </c>
    </row>
    <row r="48" spans="8:12" x14ac:dyDescent="0.2">
      <c r="H48" t="s">
        <v>82</v>
      </c>
      <c r="L48">
        <v>1285</v>
      </c>
    </row>
    <row r="49" spans="8:12" x14ac:dyDescent="0.2">
      <c r="H49" t="s">
        <v>109</v>
      </c>
      <c r="L49">
        <v>1325</v>
      </c>
    </row>
    <row r="50" spans="8:12" x14ac:dyDescent="0.2">
      <c r="H50" t="s">
        <v>125</v>
      </c>
      <c r="L50">
        <v>1790</v>
      </c>
    </row>
    <row r="51" spans="8:12" x14ac:dyDescent="0.2">
      <c r="H51" t="s">
        <v>105</v>
      </c>
      <c r="L51">
        <v>3242</v>
      </c>
    </row>
    <row r="52" spans="8:12" x14ac:dyDescent="0.2">
      <c r="H52" t="s">
        <v>130</v>
      </c>
      <c r="L52">
        <v>4860</v>
      </c>
    </row>
    <row r="53" spans="8:12" x14ac:dyDescent="0.2">
      <c r="H53" t="s">
        <v>115</v>
      </c>
      <c r="L53">
        <v>6389</v>
      </c>
    </row>
    <row r="54" spans="8:12" x14ac:dyDescent="0.2">
      <c r="H54" t="s">
        <v>134</v>
      </c>
      <c r="L54">
        <v>15574</v>
      </c>
    </row>
    <row r="55" spans="8:12" x14ac:dyDescent="0.2">
      <c r="H55" t="s">
        <v>41</v>
      </c>
      <c r="L55">
        <v>44156</v>
      </c>
    </row>
    <row r="56" spans="8:12" x14ac:dyDescent="0.2">
      <c r="H56" t="s">
        <v>60</v>
      </c>
      <c r="L56" t="s">
        <v>44</v>
      </c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Narino-ENERO _2018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2018-05-21T14:04:01Z</dcterms:modified>
</cp:coreProperties>
</file>