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1"/>
  </bookViews>
  <sheets>
    <sheet name="Hoja1" sheetId="1" r:id="rId1"/>
    <sheet name="Hoja2" sheetId="2" r:id="rId2"/>
    <sheet name="Hoja3" sheetId="3" r:id="rId3"/>
  </sheets>
  <definedNames>
    <definedName name="_xlnm.Print_Area" localSheetId="1">'Hoja2'!$A$1:$R$151</definedName>
    <definedName name="OLE_LINK1" localSheetId="1">'Hoja2'!$C$7</definedName>
  </definedNames>
  <calcPr fullCalcOnLoad="1"/>
</workbook>
</file>

<file path=xl/sharedStrings.xml><?xml version="1.0" encoding="utf-8"?>
<sst xmlns="http://schemas.openxmlformats.org/spreadsheetml/2006/main" count="199" uniqueCount="99">
  <si>
    <t>PRESUPUESTO DE INGRESOS GRATUIDAD VIGENCIA XXXX</t>
  </si>
  <si>
    <t>VALOR</t>
  </si>
  <si>
    <t>EJECUTADO</t>
  </si>
  <si>
    <t>POR EJECUTAR</t>
  </si>
  <si>
    <t>%EJECUCION</t>
  </si>
  <si>
    <t>FECHA GIRO</t>
  </si>
  <si>
    <t>DD</t>
  </si>
  <si>
    <t>MM</t>
  </si>
  <si>
    <t>AÑO</t>
  </si>
  <si>
    <t>Recursos de Balance Vigencia 2011 - Conpes 146 de 2012 - Deacuerdo a la directiva Ministerial N° 022 del 21 de Julio de 2010, en el evento de no ejecutase la totalidad de los recursos de Gratuidad Educativa dentro de una vigencia fiscal, estos haran parte de los recursos de balance y deberan incorporarse en la proxima vigencia manteniendo la destinacion especifica de los mismos.</t>
  </si>
  <si>
    <t>GIRO DIRECTO MEN - CTA CTE XXXX-XXXXXXXX Gratuidad Educativ a I.E XXXXXXXXXXX CONPES 146 DE 2012</t>
  </si>
  <si>
    <t>TOTALES</t>
  </si>
  <si>
    <t>Ingresos aprobados mediante CONPES 146 de 2012, recursos Sistema General de Participaciones (SGP) destinados a la Gratuidad Educativ a, desde la básica preescolar hasta la media técnica, exceptuando la educación para adultos</t>
  </si>
  <si>
    <t>El mayor valor recaudado al presupuestado inicialmente por concepto de Gratuidad educativ a, girado de manera directa por Ministerio de Educación Nacional, f ue incorporado al presupuesto institucional de acuerdo a lo establecido en el Decreto Departamental No 0872 de agosto 08 de 2003, numeral 3.5 MODIFICACIONES AL PRESUPUESTO, en concordancia con las demás normas aplicables; Siendo la adición autorizada por la xxxxx mediante xxxxx N° XXX-XXX del XX de XXXX de 2012.</t>
  </si>
  <si>
    <t>PROVEEDOR BIEN O SERVICIO</t>
  </si>
  <si>
    <t>OBJETO</t>
  </si>
  <si>
    <t>FACTURA</t>
  </si>
  <si>
    <t>COM EGRESO</t>
  </si>
  <si>
    <t xml:space="preserve">CHEQUE </t>
  </si>
  <si>
    <t>BANCO</t>
  </si>
  <si>
    <t>DEDUCCIONES</t>
  </si>
  <si>
    <t>RET/FTE</t>
  </si>
  <si>
    <t>RTE/IVA</t>
  </si>
  <si>
    <t>ESTAMP</t>
  </si>
  <si>
    <t>TOTAL PAGADO</t>
  </si>
  <si>
    <t xml:space="preserve">1. DOTACION PEDAGOGICA </t>
  </si>
  <si>
    <t>(MOBILIARIO, TEXTOS, LIBROS, MATERIALES DIDACTICOS Y AUDIOVISUALES, LICENCIAS DE PRODUCTOS INFORMATICOS Y ADQUISICION DE DERCHOS DE PROPIEDAD INTELECTUAL)</t>
  </si>
  <si>
    <t>1.1 MATERIAL DE EDUCACION (DIDACTICO)</t>
  </si>
  <si>
    <t>XXXXXX</t>
  </si>
  <si>
    <t xml:space="preserve">Material Didactico </t>
  </si>
  <si>
    <t>CUENTA CTE</t>
  </si>
  <si>
    <t>XXXX-XXXXXX</t>
  </si>
  <si>
    <t>XXXXXXXX</t>
  </si>
  <si>
    <t>FACT XXXX</t>
  </si>
  <si>
    <t>TOTAL COMPONENTE</t>
  </si>
  <si>
    <t>1.2  EQUIPO AUDIOVISUAL DE USO PEDAGOGICO</t>
  </si>
  <si>
    <t>Equipo de Comunicación</t>
  </si>
  <si>
    <t>CTA COBRO XXXX</t>
  </si>
  <si>
    <t xml:space="preserve">ADQUISICION DE BIENES </t>
  </si>
  <si>
    <t xml:space="preserve">BIENES DE CONSUMO DURADERO QUE DEBAN INVENTARIARSE Y ESTEN DESTINADOS A LA PRODUCCION DE OTROS BIENES Y SERVICIOS, COMO MUEBLES HERRAMIENTAS Y ENSERES, EQUIPO DE OFICINA </t>
  </si>
  <si>
    <t>1.3 ENSERES Y EQUIPOS DE OFICINA</t>
  </si>
  <si>
    <t>2. ACCIONES DE MEJORAMIENTO DE LA GESTION ACADEMICA EN MARCADAS EN LOS PLANES DE MEJORAMIENTO INSTITUCIONAL</t>
  </si>
  <si>
    <t>2.1 UTILES DE OFICINA Y PAPELERIA</t>
  </si>
  <si>
    <t>2.4 FOTOCOPIAS</t>
  </si>
  <si>
    <t>2.5 MANTENIMIENTO Y REPARACION DE MAQUINARIA Y EQUIPOS</t>
  </si>
  <si>
    <t>3. CONSTRUCCION MANTENIMIENTO Y ADECUACION DE ESTABLECIMIENTOS EDUCATIVOS</t>
  </si>
  <si>
    <t>(MANTENIMIENTO, CONSERVACION,REPARACION, MEJORAMIENTO Y ADECUACION DE LOS BIENES MUEBLES E INMUEBLES DEL ESTABLECIMIENTO EDUCATIVO Y ADQUISICION DE REPUESTOS Y ACCESORIOS).</t>
  </si>
  <si>
    <t>3.1 MATERIALES PARA CONSTR,REPARACION Y REMODEL.</t>
  </si>
  <si>
    <t>Mat. Para Mantenimiento</t>
  </si>
  <si>
    <t>CTA COBRO 003</t>
  </si>
  <si>
    <t>XXXXXXXXXXX</t>
  </si>
  <si>
    <t>XXXXXXX</t>
  </si>
  <si>
    <t>XXXX</t>
  </si>
  <si>
    <t>FACT.XXX</t>
  </si>
  <si>
    <t>3.2 MANTENIMIENTO Y REPARACIONES LOCATIVAS</t>
  </si>
  <si>
    <t>Mat.Y Reparacion Locat.</t>
  </si>
  <si>
    <t>CTA COBRO 004</t>
  </si>
  <si>
    <t>CTA COBRO 005</t>
  </si>
  <si>
    <t>Utiles de Aseo</t>
  </si>
  <si>
    <t>4. FUNCIONAMIENTO</t>
  </si>
  <si>
    <t>CON EXCEPCION DE LOS PAGOS DE SERVICIOS PUBLICOS</t>
  </si>
  <si>
    <t>RELACION DE PAGOS POR CONCEPTO DE RETENCION EN LA FUENTE Y ESTAMPILLAS DEPARTAMENTALES EFECTUANDO A PROVEEDORES</t>
  </si>
  <si>
    <t>Secretaria de Hacienda Dptal</t>
  </si>
  <si>
    <t>Pago de Estampillas</t>
  </si>
  <si>
    <t>BENEFICIARIO</t>
  </si>
  <si>
    <t>CONCEPTO</t>
  </si>
  <si>
    <t>COMPROBANTE</t>
  </si>
  <si>
    <t>DIAN</t>
  </si>
  <si>
    <t>RET. FUENTE</t>
  </si>
  <si>
    <t xml:space="preserve">CONCILIACION </t>
  </si>
  <si>
    <t>INGRESOS</t>
  </si>
  <si>
    <t>FUENTE</t>
  </si>
  <si>
    <t>GIRO DIRECTO MEN</t>
  </si>
  <si>
    <t>RECURSOS BALANCE 2011 - CONPES 137-141 DE 2011</t>
  </si>
  <si>
    <t>TOTAL INGRESOS GRATUIDAD EDUCATIVA</t>
  </si>
  <si>
    <t>SALDOS</t>
  </si>
  <si>
    <t>GASTOS</t>
  </si>
  <si>
    <t>EJECUCION TOTAL DE GASTOS CONPES 146</t>
  </si>
  <si>
    <t>EJECUCION TOTAL GASTOS CONPES 137 Y 141 DE 2011</t>
  </si>
  <si>
    <t>SALDO POR EJECUTAR RECURSOS CONPES</t>
  </si>
  <si>
    <t>TOTAL EJECUCION GRATUIDAD EDUCATIVA</t>
  </si>
  <si>
    <t>OTRAS DISPOSICIONES</t>
  </si>
  <si>
    <t>FUNCION DE LA COMUNIDAD EDUCATIVA</t>
  </si>
  <si>
    <t xml:space="preserve">La comunidad educativa en general tiene una función de veeduría relacionada con los recursos públicos manejados por el establecimiento a través del Fondo con el fin de apoyar el uso eficiente y la transparencia en su aplicación. Para el efecto, las directivas Institucionales garantizan el cumplimiento de la respectiva rendición de Cuentas y publicidad, cumpliendo con la obligatoriedad de publicar en lugar visible tanto la ejecución de los recursos de manera periódica (Mínimo trimestralmente) como la relación de los contratos realizados con dichos recursos de manera mensual.
</t>
  </si>
  <si>
    <t>PROCEDIMIENTOS DE CONTRATACION</t>
  </si>
  <si>
    <t>XXXXXXXXXXXXXXXXXXXXXXXXXX</t>
  </si>
  <si>
    <t>Rector(a)</t>
  </si>
  <si>
    <t>DCTO BANCARIO</t>
  </si>
  <si>
    <t>VIGENCIA FISCAL XXXX</t>
  </si>
  <si>
    <t>NIT XXXXXXXX</t>
  </si>
  <si>
    <t>DANE XXXXXXXXX</t>
  </si>
  <si>
    <t>MUNICIPIO  XXXXXXXXXXXXX</t>
  </si>
  <si>
    <t>DEPARTAMENTO XXXXXXXXXXXX</t>
  </si>
  <si>
    <t>ENTIDAD:INSTITUCION EDUCATIVA  XXXX</t>
  </si>
  <si>
    <t>PERIODO:01  DE  ENERO A  XXXXXXXXXX</t>
  </si>
  <si>
    <t>PRESENTACIÓN DE  CONPES XXX  DE  2012</t>
  </si>
  <si>
    <t xml:space="preserve">INFORME USO DE LOS RECURSOS DE GRATUIDAD EDUCATIVA </t>
  </si>
  <si>
    <t xml:space="preserve">Se presenta el informe con la totalidad de las ejecuciones en base a los conceptos de gasto autorizados por el documento CONPES 146 y el Decretos 4791 de 2008 y 4807 de 2011
El saldo por ejecutar de los recursos de gratuidad educativa se encuentra disponibles en la Cta Cte. No XXXXXXXXXX-X denominada Inst Educ XXXXXXX - Gratuidad Educativa del banco XXXXXXXX sucursal XXXXXXX, del Dpto de Nariño
</t>
  </si>
  <si>
    <t xml:space="preserve">La Ley 715 de 2001 dividió en dos grupos la contratación de los Fondos de Servicios Educativos, así:                                                                                                                                                                                                                                                                                                                                                    1.    Procesos de Contratación para la adquisición de bienes y servicios necesarios para la gestión de la institución educativa cuando la cuantía NO supere los (20) salarios mínimos mensuales legales vigentes. Lo anterior se explica de la siguiente forma: Los fondos Educativos no aplican las normas del Estatuto Contractual integralmente, toda vez que el Decreto 992 de 2003, solo ordena aplicarlo en la cuantía inferior a los 20 SMMLV. Cuando la contratación de compras o de servicios sea a inferior a los 20 salarios mínimos legales mensuales vigentes, estos procedimientos se adelantaran de conformidad con la reglamentación establecida por el Consejo Directivo de la Institución, el cual es acorde con los Principios de Transparencia, Economía, Responsabilidad de Selección Objetiva y de Ecuación Contractual.                                                                                                                                                                                                                                                                                          2. Procesos de Contratación para la adquisición de bienes y servicios cuya cuantía se igual o superior a los 20 salarios mínimos mensuales legales vigentes, los cuales deberán adelantarse teniendo en cuenta el estatuto de contratación establecido en la Ley 80 de 1993 y Decretos reglamentarios. Por lo tanto, las compras o servicios adquiridos han estado sujetas al procedimiento de contratación definido por el Consejo Directivo de la Institución Educativa aprobado mediante Acuerdo No 007 del 27 de Abril de 2009, el cual adopto el manual que contiene los reglamentos y procedimientos para  la administración del fondo de servicio educativos en especial por lo dispuesto en su capítulo 2, reglamento para la contratación hasta los 20 SMLMV. Según lo establecido en el Decreto 4791 de 2008.
</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</si>
</sst>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54">
    <font>
      <sz val="11"/>
      <color theme="1"/>
      <name val="Calibri"/>
      <family val="2"/>
    </font>
    <font>
      <sz val="11"/>
      <color indexed="8"/>
      <name val="Calibri"/>
      <family val="2"/>
    </font>
    <font>
      <sz val="11"/>
      <color indexed="9"/>
      <name val="Calibri"/>
      <family val="2"/>
    </font>
    <font>
      <sz val="11"/>
      <color indexed="8"/>
      <name val="Arial"/>
      <family val="2"/>
    </font>
    <font>
      <sz val="12"/>
      <color indexed="8"/>
      <name val="Arial"/>
      <family val="2"/>
    </font>
    <font>
      <sz val="7"/>
      <color indexed="8"/>
      <name val="Calibri"/>
      <family val="2"/>
    </font>
    <font>
      <b/>
      <sz val="6"/>
      <name val="Calibri"/>
      <family val="2"/>
    </font>
    <font>
      <b/>
      <sz val="6"/>
      <color indexed="8"/>
      <name val="Arial BoldMT"/>
      <family val="0"/>
    </font>
    <font>
      <sz val="6"/>
      <color indexed="8"/>
      <name val="Calibri"/>
      <family val="2"/>
    </font>
    <font>
      <b/>
      <sz val="6"/>
      <color indexed="8"/>
      <name val="Calibri"/>
      <family val="2"/>
    </font>
    <font>
      <sz val="6"/>
      <color indexed="9"/>
      <name val="Calibri"/>
      <family val="2"/>
    </font>
    <font>
      <sz val="6"/>
      <name val="Calibri"/>
      <family val="2"/>
    </font>
    <font>
      <sz val="6"/>
      <color indexed="8"/>
      <name val="Arial"/>
      <family val="2"/>
    </font>
    <font>
      <b/>
      <sz val="6"/>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rgb="FF000000"/>
      <name val="Arial"/>
      <family val="2"/>
    </font>
    <font>
      <sz val="7"/>
      <color theme="1"/>
      <name val="Calibri"/>
      <family val="2"/>
    </font>
    <font>
      <sz val="6"/>
      <color theme="1"/>
      <name val="Calibri"/>
      <family val="2"/>
    </font>
    <font>
      <b/>
      <sz val="6"/>
      <color theme="1"/>
      <name val="Calibri"/>
      <family val="2"/>
    </font>
    <font>
      <sz val="6"/>
      <color theme="0"/>
      <name val="Calibri"/>
      <family val="2"/>
    </font>
    <font>
      <sz val="6"/>
      <color rgb="FF000000"/>
      <name val="Arial"/>
      <family val="2"/>
    </font>
    <font>
      <sz val="11"/>
      <color rgb="FF000000"/>
      <name val="Arial"/>
      <family val="2"/>
    </font>
    <font>
      <b/>
      <sz val="6"/>
      <color rgb="FF000000"/>
      <name val="Arial BoldMT"/>
      <family val="0"/>
    </font>
    <font>
      <b/>
      <sz val="6"/>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style="thin"/>
      <bottom/>
    </border>
    <border>
      <left/>
      <right style="thin"/>
      <top style="thin"/>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86">
    <xf numFmtId="0" fontId="0" fillId="0" borderId="0" xfId="0" applyFont="1" applyAlignment="1">
      <alignment/>
    </xf>
    <xf numFmtId="0" fontId="0" fillId="0" borderId="0" xfId="0" applyAlignment="1">
      <alignment horizontal="center" vertical="center"/>
    </xf>
    <xf numFmtId="0" fontId="45" fillId="0" borderId="0" xfId="0" applyFont="1" applyAlignment="1">
      <alignment horizontal="left" vertical="top" wrapText="1"/>
    </xf>
    <xf numFmtId="0" fontId="29" fillId="26" borderId="10" xfId="4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9" fontId="0" fillId="0" borderId="10" xfId="52" applyFont="1" applyBorder="1" applyAlignment="1">
      <alignment horizontal="center" vertical="center"/>
    </xf>
    <xf numFmtId="9" fontId="0" fillId="0" borderId="10" xfId="52" applyFont="1" applyBorder="1" applyAlignment="1">
      <alignment/>
    </xf>
    <xf numFmtId="1" fontId="0" fillId="0" borderId="10" xfId="0" applyNumberFormat="1" applyBorder="1" applyAlignment="1">
      <alignment horizontal="center" vertical="center"/>
    </xf>
    <xf numFmtId="1" fontId="0" fillId="0" borderId="10" xfId="0" applyNumberFormat="1" applyBorder="1" applyAlignment="1">
      <alignment vertical="center"/>
    </xf>
    <xf numFmtId="0" fontId="46" fillId="0" borderId="0" xfId="0" applyFont="1" applyAlignment="1">
      <alignment/>
    </xf>
    <xf numFmtId="0" fontId="6" fillId="17" borderId="10" xfId="41" applyFont="1" applyFill="1" applyBorder="1" applyAlignment="1">
      <alignment horizontal="center" vertical="center"/>
    </xf>
    <xf numFmtId="3" fontId="46" fillId="0" borderId="0" xfId="0" applyNumberFormat="1" applyFont="1" applyAlignment="1">
      <alignment/>
    </xf>
    <xf numFmtId="0" fontId="46" fillId="0" borderId="0" xfId="0" applyFont="1" applyAlignment="1">
      <alignment wrapText="1"/>
    </xf>
    <xf numFmtId="0" fontId="47" fillId="0" borderId="0" xfId="0" applyFont="1" applyAlignment="1">
      <alignment/>
    </xf>
    <xf numFmtId="0" fontId="47" fillId="0" borderId="10" xfId="0" applyFont="1" applyBorder="1" applyAlignment="1">
      <alignment horizontal="left" vertical="top"/>
    </xf>
    <xf numFmtId="0" fontId="47" fillId="0" borderId="10" xfId="0" applyFont="1" applyBorder="1" applyAlignment="1">
      <alignment/>
    </xf>
    <xf numFmtId="0" fontId="47" fillId="0" borderId="10" xfId="0" applyFont="1" applyBorder="1" applyAlignment="1">
      <alignment horizontal="left"/>
    </xf>
    <xf numFmtId="3" fontId="47" fillId="0" borderId="10" xfId="0" applyNumberFormat="1" applyFont="1" applyBorder="1" applyAlignment="1">
      <alignment/>
    </xf>
    <xf numFmtId="1" fontId="47" fillId="0" borderId="10" xfId="46" applyNumberFormat="1" applyFont="1" applyBorder="1" applyAlignment="1">
      <alignment/>
    </xf>
    <xf numFmtId="3" fontId="47" fillId="0" borderId="10" xfId="0" applyNumberFormat="1" applyFont="1" applyBorder="1" applyAlignment="1">
      <alignment horizontal="left"/>
    </xf>
    <xf numFmtId="4" fontId="47" fillId="0" borderId="10" xfId="0" applyNumberFormat="1" applyFont="1" applyBorder="1" applyAlignment="1">
      <alignment horizontal="left"/>
    </xf>
    <xf numFmtId="0" fontId="48" fillId="0" borderId="10" xfId="0" applyFont="1" applyBorder="1" applyAlignment="1">
      <alignment/>
    </xf>
    <xf numFmtId="3" fontId="47" fillId="17" borderId="10" xfId="0" applyNumberFormat="1" applyFont="1" applyFill="1" applyBorder="1" applyAlignment="1">
      <alignment/>
    </xf>
    <xf numFmtId="0" fontId="49" fillId="0" borderId="0" xfId="41" applyFont="1" applyFill="1" applyBorder="1" applyAlignment="1">
      <alignment vertical="center"/>
    </xf>
    <xf numFmtId="0" fontId="47" fillId="0" borderId="0" xfId="0" applyFont="1" applyAlignment="1">
      <alignment horizontal="center"/>
    </xf>
    <xf numFmtId="0" fontId="47" fillId="0" borderId="10" xfId="0" applyFont="1" applyFill="1" applyBorder="1" applyAlignment="1">
      <alignment/>
    </xf>
    <xf numFmtId="4" fontId="47" fillId="0" borderId="10" xfId="0" applyNumberFormat="1" applyFont="1" applyBorder="1" applyAlignment="1">
      <alignment/>
    </xf>
    <xf numFmtId="0" fontId="48" fillId="0" borderId="11" xfId="0" applyFont="1" applyBorder="1" applyAlignment="1">
      <alignment/>
    </xf>
    <xf numFmtId="4" fontId="47" fillId="0" borderId="11" xfId="0" applyNumberFormat="1" applyFont="1" applyBorder="1" applyAlignment="1">
      <alignment/>
    </xf>
    <xf numFmtId="1" fontId="47" fillId="0" borderId="10" xfId="0" applyNumberFormat="1" applyFont="1" applyBorder="1" applyAlignment="1">
      <alignment/>
    </xf>
    <xf numFmtId="3" fontId="47" fillId="0" borderId="10" xfId="0" applyNumberFormat="1" applyFont="1" applyFill="1" applyBorder="1" applyAlignment="1">
      <alignment/>
    </xf>
    <xf numFmtId="0" fontId="47" fillId="0" borderId="0" xfId="0" applyFont="1" applyFill="1" applyBorder="1" applyAlignment="1">
      <alignment/>
    </xf>
    <xf numFmtId="0" fontId="11" fillId="0" borderId="0" xfId="41" applyFont="1" applyFill="1" applyBorder="1" applyAlignment="1">
      <alignment horizontal="left" vertical="center" wrapText="1"/>
    </xf>
    <xf numFmtId="0" fontId="49" fillId="0" borderId="0" xfId="41" applyFont="1" applyFill="1" applyBorder="1" applyAlignment="1">
      <alignment horizontal="left" vertical="center" wrapText="1"/>
    </xf>
    <xf numFmtId="0" fontId="48" fillId="17" borderId="10" xfId="0" applyFont="1" applyFill="1" applyBorder="1" applyAlignment="1">
      <alignment horizontal="center"/>
    </xf>
    <xf numFmtId="0" fontId="48" fillId="17" borderId="10" xfId="0" applyFont="1" applyFill="1" applyBorder="1" applyAlignment="1">
      <alignment/>
    </xf>
    <xf numFmtId="0" fontId="47" fillId="0" borderId="12" xfId="0" applyFont="1" applyBorder="1" applyAlignment="1">
      <alignment/>
    </xf>
    <xf numFmtId="0" fontId="47" fillId="0" borderId="13" xfId="0" applyFont="1" applyBorder="1" applyAlignment="1">
      <alignment/>
    </xf>
    <xf numFmtId="0" fontId="47" fillId="0" borderId="0" xfId="0" applyFont="1" applyBorder="1" applyAlignment="1">
      <alignment/>
    </xf>
    <xf numFmtId="0" fontId="47" fillId="0" borderId="14" xfId="0" applyFont="1" applyBorder="1" applyAlignment="1">
      <alignment/>
    </xf>
    <xf numFmtId="0" fontId="50" fillId="0" borderId="0" xfId="0" applyFont="1" applyAlignment="1">
      <alignment horizontal="left" vertical="top" wrapText="1"/>
    </xf>
    <xf numFmtId="0" fontId="6" fillId="17" borderId="10" xfId="41" applyFont="1" applyFill="1" applyBorder="1" applyAlignment="1">
      <alignment horizontal="center" vertical="center" wrapText="1"/>
    </xf>
    <xf numFmtId="0" fontId="47" fillId="0" borderId="0" xfId="0" applyFont="1" applyBorder="1" applyAlignment="1">
      <alignment horizontal="left" vertical="center" wrapText="1"/>
    </xf>
    <xf numFmtId="0" fontId="51" fillId="0" borderId="10" xfId="0" applyFont="1" applyBorder="1" applyAlignment="1">
      <alignment horizontal="left" vertical="center" wrapText="1"/>
    </xf>
    <xf numFmtId="0" fontId="45" fillId="0" borderId="10" xfId="0" applyFont="1" applyBorder="1" applyAlignment="1">
      <alignment horizontal="left" vertical="center" wrapText="1"/>
    </xf>
    <xf numFmtId="0" fontId="29" fillId="26" borderId="10" xfId="41" applyBorder="1" applyAlignment="1">
      <alignment horizontal="center"/>
    </xf>
    <xf numFmtId="0" fontId="29" fillId="26" borderId="10" xfId="41" applyBorder="1" applyAlignment="1">
      <alignment horizontal="center" vertical="center"/>
    </xf>
    <xf numFmtId="0" fontId="48" fillId="0" borderId="0" xfId="0" applyFont="1" applyAlignment="1">
      <alignment horizontal="center" vertical="center"/>
    </xf>
    <xf numFmtId="0" fontId="6" fillId="17" borderId="15" xfId="0" applyFont="1" applyFill="1" applyBorder="1" applyAlignment="1">
      <alignment horizontal="left"/>
    </xf>
    <xf numFmtId="0" fontId="6" fillId="17" borderId="16" xfId="0" applyFont="1" applyFill="1" applyBorder="1" applyAlignment="1">
      <alignment horizontal="left"/>
    </xf>
    <xf numFmtId="0" fontId="6" fillId="17" borderId="17" xfId="0" applyFont="1" applyFill="1" applyBorder="1" applyAlignment="1">
      <alignment horizontal="left"/>
    </xf>
    <xf numFmtId="0" fontId="52" fillId="0" borderId="0" xfId="0" applyFont="1" applyAlignment="1">
      <alignment horizontal="center" vertical="center"/>
    </xf>
    <xf numFmtId="0" fontId="47" fillId="0" borderId="0" xfId="0" applyFont="1" applyAlignment="1">
      <alignment horizontal="left"/>
    </xf>
    <xf numFmtId="0" fontId="47" fillId="0" borderId="10" xfId="0" applyFont="1" applyBorder="1" applyAlignment="1">
      <alignment horizontal="left"/>
    </xf>
    <xf numFmtId="0" fontId="6" fillId="17" borderId="15" xfId="41" applyFont="1" applyFill="1" applyBorder="1" applyAlignment="1">
      <alignment horizontal="left"/>
    </xf>
    <xf numFmtId="0" fontId="6" fillId="17" borderId="16" xfId="41" applyFont="1" applyFill="1" applyBorder="1" applyAlignment="1">
      <alignment horizontal="left"/>
    </xf>
    <xf numFmtId="0" fontId="6" fillId="17" borderId="17" xfId="41" applyFont="1" applyFill="1" applyBorder="1" applyAlignment="1">
      <alignment horizontal="left"/>
    </xf>
    <xf numFmtId="0" fontId="6" fillId="17" borderId="10" xfId="41" applyFont="1" applyFill="1" applyBorder="1" applyAlignment="1">
      <alignment horizontal="center" vertical="center"/>
    </xf>
    <xf numFmtId="0" fontId="6" fillId="17" borderId="10" xfId="41" applyFont="1" applyFill="1" applyBorder="1" applyAlignment="1">
      <alignment horizontal="center"/>
    </xf>
    <xf numFmtId="0" fontId="47" fillId="0" borderId="0" xfId="0" applyFont="1" applyAlignment="1">
      <alignment horizontal="center"/>
    </xf>
    <xf numFmtId="0" fontId="48" fillId="0" borderId="10" xfId="0" applyFont="1" applyBorder="1" applyAlignment="1">
      <alignment horizontal="left"/>
    </xf>
    <xf numFmtId="0" fontId="47" fillId="0" borderId="18" xfId="0" applyFont="1" applyBorder="1" applyAlignment="1">
      <alignment horizontal="left"/>
    </xf>
    <xf numFmtId="0" fontId="47" fillId="0" borderId="12" xfId="0" applyFont="1" applyBorder="1" applyAlignment="1">
      <alignment horizontal="left"/>
    </xf>
    <xf numFmtId="0" fontId="48" fillId="0" borderId="19" xfId="0" applyFont="1" applyBorder="1" applyAlignment="1">
      <alignment horizontal="left"/>
    </xf>
    <xf numFmtId="0" fontId="48" fillId="0" borderId="0" xfId="0" applyFont="1" applyBorder="1" applyAlignment="1">
      <alignment horizontal="left"/>
    </xf>
    <xf numFmtId="0" fontId="53" fillId="0" borderId="18" xfId="0" applyFont="1" applyBorder="1" applyAlignment="1">
      <alignment horizontal="left"/>
    </xf>
    <xf numFmtId="0" fontId="53" fillId="0" borderId="12" xfId="0" applyFont="1" applyBorder="1" applyAlignment="1">
      <alignment horizontal="left"/>
    </xf>
    <xf numFmtId="0" fontId="50" fillId="0" borderId="20" xfId="0" applyFont="1" applyBorder="1" applyAlignment="1">
      <alignment horizontal="left" vertical="top" wrapText="1"/>
    </xf>
    <xf numFmtId="0" fontId="50" fillId="0" borderId="21" xfId="0" applyFont="1" applyBorder="1" applyAlignment="1">
      <alignment horizontal="left" vertical="top" wrapText="1"/>
    </xf>
    <xf numFmtId="0" fontId="50" fillId="0" borderId="22" xfId="0" applyFont="1" applyBorder="1" applyAlignment="1">
      <alignment horizontal="left" vertical="top" wrapText="1"/>
    </xf>
    <xf numFmtId="0" fontId="47" fillId="0" borderId="20" xfId="0" applyFont="1" applyBorder="1" applyAlignment="1">
      <alignment horizontal="left" vertical="center" wrapText="1"/>
    </xf>
    <xf numFmtId="0" fontId="47" fillId="0" borderId="21" xfId="0" applyFont="1" applyBorder="1" applyAlignment="1">
      <alignment horizontal="left" vertical="center" wrapText="1"/>
    </xf>
    <xf numFmtId="0" fontId="47" fillId="0" borderId="22" xfId="0" applyFont="1" applyBorder="1" applyAlignment="1">
      <alignment horizontal="left" vertical="center" wrapText="1"/>
    </xf>
    <xf numFmtId="0" fontId="48" fillId="17" borderId="10" xfId="0" applyFont="1" applyFill="1" applyBorder="1" applyAlignment="1">
      <alignment horizontal="center"/>
    </xf>
    <xf numFmtId="0" fontId="48" fillId="17" borderId="10" xfId="0" applyFont="1" applyFill="1" applyBorder="1" applyAlignment="1">
      <alignment horizontal="left"/>
    </xf>
    <xf numFmtId="0" fontId="11" fillId="0" borderId="15" xfId="41" applyFont="1" applyFill="1" applyBorder="1" applyAlignment="1">
      <alignment horizontal="left" vertical="center" wrapText="1"/>
    </xf>
    <xf numFmtId="0" fontId="49" fillId="0" borderId="16" xfId="41" applyFont="1" applyFill="1" applyBorder="1" applyAlignment="1">
      <alignment horizontal="left" vertical="center" wrapText="1"/>
    </xf>
    <xf numFmtId="0" fontId="49" fillId="0" borderId="17" xfId="41" applyFont="1" applyFill="1" applyBorder="1" applyAlignment="1">
      <alignment horizontal="left" vertical="center" wrapText="1"/>
    </xf>
    <xf numFmtId="0" fontId="49" fillId="17" borderId="15" xfId="41" applyFont="1" applyFill="1" applyBorder="1" applyAlignment="1">
      <alignment horizontal="center"/>
    </xf>
    <xf numFmtId="0" fontId="49" fillId="17" borderId="16" xfId="41" applyFont="1" applyFill="1" applyBorder="1" applyAlignment="1">
      <alignment horizontal="center"/>
    </xf>
    <xf numFmtId="0" fontId="49" fillId="17" borderId="17" xfId="41" applyFont="1" applyFill="1" applyBorder="1" applyAlignment="1">
      <alignment horizontal="center"/>
    </xf>
    <xf numFmtId="0" fontId="48" fillId="17" borderId="15" xfId="0" applyFont="1" applyFill="1" applyBorder="1" applyAlignment="1">
      <alignment horizontal="left"/>
    </xf>
    <xf numFmtId="0" fontId="48" fillId="17" borderId="16" xfId="0" applyFont="1" applyFill="1" applyBorder="1" applyAlignment="1">
      <alignment horizontal="left"/>
    </xf>
    <xf numFmtId="0" fontId="48" fillId="17" borderId="17" xfId="0" applyFont="1" applyFill="1"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xdr:row>
      <xdr:rowOff>19050</xdr:rowOff>
    </xdr:from>
    <xdr:to>
      <xdr:col>15</xdr:col>
      <xdr:colOff>19050</xdr:colOff>
      <xdr:row>4</xdr:row>
      <xdr:rowOff>114300</xdr:rowOff>
    </xdr:to>
    <xdr:pic>
      <xdr:nvPicPr>
        <xdr:cNvPr id="1" name="0 Imagen" descr="Nuevo Logo.jpg"/>
        <xdr:cNvPicPr preferRelativeResize="1">
          <a:picLocks noChangeAspect="1"/>
        </xdr:cNvPicPr>
      </xdr:nvPicPr>
      <xdr:blipFill>
        <a:blip r:embed="rId1"/>
        <a:stretch>
          <a:fillRect/>
        </a:stretch>
      </xdr:blipFill>
      <xdr:spPr>
        <a:xfrm>
          <a:off x="8067675" y="123825"/>
          <a:ext cx="14668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3:H40"/>
  <sheetViews>
    <sheetView zoomScalePageLayoutView="0" workbookViewId="0" topLeftCell="A19">
      <selection activeCell="A23" sqref="A23:H29"/>
    </sheetView>
  </sheetViews>
  <sheetFormatPr defaultColWidth="11.421875" defaultRowHeight="15"/>
  <cols>
    <col min="1" max="3" width="4.8515625" style="0" customWidth="1"/>
    <col min="4" max="4" width="94.421875" style="0" customWidth="1"/>
    <col min="5" max="5" width="14.28125" style="0" customWidth="1"/>
    <col min="7" max="7" width="14.57421875" style="0" customWidth="1"/>
    <col min="8" max="8" width="15.140625" style="0" customWidth="1"/>
  </cols>
  <sheetData>
    <row r="23" spans="1:8" ht="15">
      <c r="A23" s="47" t="s">
        <v>5</v>
      </c>
      <c r="B23" s="47"/>
      <c r="C23" s="47"/>
      <c r="D23" s="48" t="s">
        <v>0</v>
      </c>
      <c r="E23" s="48" t="s">
        <v>1</v>
      </c>
      <c r="F23" s="48" t="s">
        <v>2</v>
      </c>
      <c r="G23" s="48" t="s">
        <v>3</v>
      </c>
      <c r="H23" s="48" t="s">
        <v>4</v>
      </c>
    </row>
    <row r="24" spans="1:8" ht="15">
      <c r="A24" s="3" t="s">
        <v>6</v>
      </c>
      <c r="B24" s="3" t="s">
        <v>7</v>
      </c>
      <c r="C24" s="3" t="s">
        <v>8</v>
      </c>
      <c r="D24" s="48"/>
      <c r="E24" s="48"/>
      <c r="F24" s="48"/>
      <c r="G24" s="48"/>
      <c r="H24" s="48"/>
    </row>
    <row r="25" spans="1:8" ht="63.75" customHeight="1">
      <c r="A25" s="4">
        <v>1</v>
      </c>
      <c r="B25" s="4">
        <v>1</v>
      </c>
      <c r="C25" s="4">
        <v>12</v>
      </c>
      <c r="D25" s="5" t="s">
        <v>9</v>
      </c>
      <c r="E25" s="9">
        <v>4656562</v>
      </c>
      <c r="F25" s="9">
        <v>4656562</v>
      </c>
      <c r="G25" s="4">
        <v>0</v>
      </c>
      <c r="H25" s="7">
        <f>AVERAGE(H25:H26)</f>
        <v>0</v>
      </c>
    </row>
    <row r="26" spans="1:8" ht="24.75" customHeight="1">
      <c r="A26" s="4">
        <v>29</v>
      </c>
      <c r="B26" s="4">
        <v>2</v>
      </c>
      <c r="C26" s="4">
        <v>12</v>
      </c>
      <c r="D26" s="6" t="s">
        <v>10</v>
      </c>
      <c r="E26" s="9">
        <v>69696000</v>
      </c>
      <c r="F26" s="9">
        <v>47119136</v>
      </c>
      <c r="G26" s="10">
        <f>SUM(E26-F26)</f>
        <v>22576864</v>
      </c>
      <c r="H26" s="8"/>
    </row>
    <row r="27" spans="1:8" ht="15">
      <c r="A27" s="1"/>
      <c r="B27" s="1"/>
      <c r="C27" s="1"/>
      <c r="D27" s="3" t="s">
        <v>11</v>
      </c>
      <c r="E27" s="3">
        <f>SUM(E25:E26)</f>
        <v>74352562</v>
      </c>
      <c r="F27" s="3">
        <f>SUM(F25:F26)</f>
        <v>51775698</v>
      </c>
      <c r="G27" s="3">
        <f>SUM(E27-F27)</f>
        <v>22576864</v>
      </c>
      <c r="H27" s="3"/>
    </row>
    <row r="28" spans="1:8" ht="31.5" customHeight="1">
      <c r="A28" s="1"/>
      <c r="B28" s="1"/>
      <c r="C28" s="1"/>
      <c r="D28" s="45" t="s">
        <v>12</v>
      </c>
      <c r="E28" s="45"/>
      <c r="F28" s="45"/>
      <c r="G28" s="45"/>
      <c r="H28" s="45"/>
    </row>
    <row r="29" spans="1:8" ht="69" customHeight="1">
      <c r="A29" s="1"/>
      <c r="B29" s="1"/>
      <c r="C29" s="1"/>
      <c r="D29" s="46" t="s">
        <v>13</v>
      </c>
      <c r="E29" s="46"/>
      <c r="F29" s="46"/>
      <c r="G29" s="46"/>
      <c r="H29" s="46"/>
    </row>
    <row r="30" spans="1:4" ht="15">
      <c r="A30" s="1"/>
      <c r="B30" s="1"/>
      <c r="C30" s="1"/>
      <c r="D30" s="2"/>
    </row>
    <row r="31" spans="1:4" ht="15">
      <c r="A31" s="1"/>
      <c r="B31" s="1"/>
      <c r="C31" s="1"/>
      <c r="D31" s="2"/>
    </row>
    <row r="32" spans="1:4" ht="15">
      <c r="A32" s="1"/>
      <c r="B32" s="1"/>
      <c r="C32" s="1"/>
      <c r="D32" s="2"/>
    </row>
    <row r="33" spans="1:3" ht="15">
      <c r="A33" s="1"/>
      <c r="B33" s="1"/>
      <c r="C33" s="1"/>
    </row>
    <row r="34" spans="1:3" ht="15">
      <c r="A34" s="1"/>
      <c r="B34" s="1"/>
      <c r="C34" s="1"/>
    </row>
    <row r="35" spans="1:3" ht="15">
      <c r="A35" s="1"/>
      <c r="B35" s="1"/>
      <c r="C35" s="1"/>
    </row>
    <row r="36" spans="1:3" ht="15">
      <c r="A36" s="1"/>
      <c r="B36" s="1"/>
      <c r="C36" s="1"/>
    </row>
    <row r="37" spans="1:3" ht="15">
      <c r="A37" s="1"/>
      <c r="B37" s="1"/>
      <c r="C37" s="1"/>
    </row>
    <row r="38" spans="1:3" ht="15">
      <c r="A38" s="1"/>
      <c r="B38" s="1"/>
      <c r="C38" s="1"/>
    </row>
    <row r="39" spans="1:3" ht="15">
      <c r="A39" s="1"/>
      <c r="B39" s="1"/>
      <c r="C39" s="1"/>
    </row>
    <row r="40" spans="1:3" ht="15">
      <c r="A40" s="1"/>
      <c r="B40" s="1"/>
      <c r="C40" s="1"/>
    </row>
  </sheetData>
  <sheetProtection/>
  <mergeCells count="8">
    <mergeCell ref="D28:H28"/>
    <mergeCell ref="D29:H29"/>
    <mergeCell ref="A23:C23"/>
    <mergeCell ref="D23:D24"/>
    <mergeCell ref="E23:E24"/>
    <mergeCell ref="F23:F24"/>
    <mergeCell ref="G23:G24"/>
    <mergeCell ref="H23:H2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C3:R149"/>
  <sheetViews>
    <sheetView tabSelected="1" zoomScale="118" zoomScaleNormal="118" zoomScalePageLayoutView="0" workbookViewId="0" topLeftCell="A1">
      <selection activeCell="F22" sqref="F22"/>
    </sheetView>
  </sheetViews>
  <sheetFormatPr defaultColWidth="4.140625" defaultRowHeight="15"/>
  <cols>
    <col min="1" max="1" width="2.7109375" style="11" customWidth="1"/>
    <col min="2" max="2" width="3.00390625" style="11" customWidth="1"/>
    <col min="3" max="5" width="3.28125" style="15" customWidth="1"/>
    <col min="6" max="6" width="35.8515625" style="15" customWidth="1"/>
    <col min="7" max="7" width="18.7109375" style="15" customWidth="1"/>
    <col min="8" max="8" width="15.140625" style="15" customWidth="1"/>
    <col min="9" max="9" width="10.140625" style="15" customWidth="1"/>
    <col min="10" max="10" width="9.421875" style="15" customWidth="1"/>
    <col min="11" max="11" width="5.7109375" style="15" customWidth="1"/>
    <col min="12" max="12" width="10.28125" style="15" customWidth="1"/>
    <col min="13" max="13" width="13.28125" style="15" customWidth="1"/>
    <col min="14" max="14" width="4.57421875" style="15" customWidth="1"/>
    <col min="15" max="15" width="4.00390625" style="15" customWidth="1"/>
    <col min="16" max="16" width="5.140625" style="15" customWidth="1"/>
    <col min="17" max="17" width="10.28125" style="15" customWidth="1"/>
    <col min="18" max="16384" width="4.140625" style="11" customWidth="1"/>
  </cols>
  <sheetData>
    <row r="3" spans="3:12" ht="12" customHeight="1">
      <c r="C3" s="53" t="s">
        <v>96</v>
      </c>
      <c r="D3" s="53"/>
      <c r="E3" s="53"/>
      <c r="F3" s="53"/>
      <c r="G3" s="53"/>
      <c r="H3" s="53"/>
      <c r="I3" s="53"/>
      <c r="J3" s="53"/>
      <c r="K3" s="53"/>
      <c r="L3" s="53"/>
    </row>
    <row r="4" spans="3:12" ht="18" customHeight="1">
      <c r="C4" s="53"/>
      <c r="D4" s="53"/>
      <c r="E4" s="53"/>
      <c r="F4" s="53"/>
      <c r="G4" s="53"/>
      <c r="H4" s="53"/>
      <c r="I4" s="53"/>
      <c r="J4" s="53"/>
      <c r="K4" s="53"/>
      <c r="L4" s="53"/>
    </row>
    <row r="5" spans="3:12" ht="9">
      <c r="C5" s="49" t="s">
        <v>88</v>
      </c>
      <c r="D5" s="49"/>
      <c r="E5" s="49"/>
      <c r="F5" s="49"/>
      <c r="G5" s="49"/>
      <c r="H5" s="49"/>
      <c r="I5" s="49"/>
      <c r="J5" s="49"/>
      <c r="K5" s="49"/>
      <c r="L5" s="49"/>
    </row>
    <row r="7" spans="3:6" ht="9">
      <c r="C7" s="54" t="s">
        <v>93</v>
      </c>
      <c r="D7" s="54"/>
      <c r="E7" s="54"/>
      <c r="F7" s="54"/>
    </row>
    <row r="8" spans="3:6" ht="9">
      <c r="C8" s="54" t="s">
        <v>89</v>
      </c>
      <c r="D8" s="54"/>
      <c r="E8" s="54"/>
      <c r="F8" s="54"/>
    </row>
    <row r="9" spans="3:6" ht="9">
      <c r="C9" s="54" t="s">
        <v>90</v>
      </c>
      <c r="D9" s="54"/>
      <c r="E9" s="54"/>
      <c r="F9" s="54"/>
    </row>
    <row r="10" spans="3:6" ht="9">
      <c r="C10" s="54" t="s">
        <v>91</v>
      </c>
      <c r="D10" s="54"/>
      <c r="E10" s="54"/>
      <c r="F10" s="54"/>
    </row>
    <row r="11" spans="3:6" ht="9">
      <c r="C11" s="54" t="s">
        <v>92</v>
      </c>
      <c r="D11" s="54"/>
      <c r="E11" s="54"/>
      <c r="F11" s="54"/>
    </row>
    <row r="12" spans="3:6" ht="9">
      <c r="C12" s="54" t="s">
        <v>94</v>
      </c>
      <c r="D12" s="54"/>
      <c r="E12" s="54"/>
      <c r="F12" s="54"/>
    </row>
    <row r="13" spans="3:6" ht="9">
      <c r="C13" s="54" t="s">
        <v>95</v>
      </c>
      <c r="D13" s="54"/>
      <c r="E13" s="54"/>
      <c r="F13" s="54"/>
    </row>
    <row r="14" ht="12.75" customHeight="1"/>
    <row r="15" spans="3:17" ht="9">
      <c r="C15" s="60" t="s">
        <v>5</v>
      </c>
      <c r="D15" s="60"/>
      <c r="E15" s="60"/>
      <c r="F15" s="59" t="s">
        <v>14</v>
      </c>
      <c r="G15" s="59" t="s">
        <v>15</v>
      </c>
      <c r="H15" s="59" t="s">
        <v>16</v>
      </c>
      <c r="I15" s="59" t="s">
        <v>1</v>
      </c>
      <c r="J15" s="59" t="s">
        <v>17</v>
      </c>
      <c r="K15" s="59" t="s">
        <v>18</v>
      </c>
      <c r="L15" s="59" t="s">
        <v>30</v>
      </c>
      <c r="M15" s="59" t="s">
        <v>19</v>
      </c>
      <c r="N15" s="60" t="s">
        <v>20</v>
      </c>
      <c r="O15" s="60"/>
      <c r="P15" s="60"/>
      <c r="Q15" s="59" t="s">
        <v>24</v>
      </c>
    </row>
    <row r="16" spans="3:17" ht="17.25" customHeight="1">
      <c r="C16" s="12" t="s">
        <v>6</v>
      </c>
      <c r="D16" s="12" t="s">
        <v>7</v>
      </c>
      <c r="E16" s="12" t="s">
        <v>8</v>
      </c>
      <c r="F16" s="59"/>
      <c r="G16" s="59"/>
      <c r="H16" s="59"/>
      <c r="I16" s="59"/>
      <c r="J16" s="59"/>
      <c r="K16" s="59"/>
      <c r="L16" s="59"/>
      <c r="M16" s="59"/>
      <c r="N16" s="43" t="s">
        <v>21</v>
      </c>
      <c r="O16" s="43" t="s">
        <v>22</v>
      </c>
      <c r="P16" s="43" t="s">
        <v>23</v>
      </c>
      <c r="Q16" s="59"/>
    </row>
    <row r="17" spans="3:17" ht="13.5" customHeight="1">
      <c r="C17" s="16" t="s">
        <v>25</v>
      </c>
      <c r="D17" s="16"/>
      <c r="E17" s="16"/>
      <c r="F17" s="16"/>
      <c r="G17" s="16"/>
      <c r="H17" s="16"/>
      <c r="I17" s="16"/>
      <c r="J17" s="16"/>
      <c r="K17" s="16"/>
      <c r="L17" s="16"/>
      <c r="M17" s="16"/>
      <c r="N17" s="16"/>
      <c r="O17" s="16"/>
      <c r="P17" s="16"/>
      <c r="Q17" s="17"/>
    </row>
    <row r="18" spans="3:17" ht="9">
      <c r="C18" s="18" t="s">
        <v>26</v>
      </c>
      <c r="D18" s="18"/>
      <c r="E18" s="18"/>
      <c r="F18" s="18"/>
      <c r="G18" s="18"/>
      <c r="H18" s="18"/>
      <c r="I18" s="18"/>
      <c r="J18" s="18"/>
      <c r="K18" s="18"/>
      <c r="L18" s="18"/>
      <c r="M18" s="18"/>
      <c r="N18" s="18"/>
      <c r="O18" s="18"/>
      <c r="P18" s="18"/>
      <c r="Q18" s="17"/>
    </row>
    <row r="19" spans="3:17" ht="9">
      <c r="C19" s="55" t="s">
        <v>27</v>
      </c>
      <c r="D19" s="55"/>
      <c r="E19" s="55"/>
      <c r="F19" s="55"/>
      <c r="G19" s="55"/>
      <c r="H19" s="55"/>
      <c r="I19" s="55"/>
      <c r="J19" s="55"/>
      <c r="K19" s="55"/>
      <c r="L19" s="55"/>
      <c r="M19" s="55"/>
      <c r="N19" s="55"/>
      <c r="O19" s="55"/>
      <c r="P19" s="55"/>
      <c r="Q19" s="55"/>
    </row>
    <row r="20" spans="3:18" ht="9">
      <c r="C20" s="17">
        <v>15</v>
      </c>
      <c r="D20" s="17">
        <v>3</v>
      </c>
      <c r="E20" s="17">
        <v>10</v>
      </c>
      <c r="F20" s="17" t="s">
        <v>28</v>
      </c>
      <c r="G20" s="17" t="s">
        <v>29</v>
      </c>
      <c r="H20" s="17" t="s">
        <v>33</v>
      </c>
      <c r="I20" s="19">
        <v>232000</v>
      </c>
      <c r="J20" s="17">
        <v>222</v>
      </c>
      <c r="K20" s="20">
        <v>123</v>
      </c>
      <c r="L20" s="17" t="s">
        <v>31</v>
      </c>
      <c r="M20" s="17" t="s">
        <v>32</v>
      </c>
      <c r="N20" s="17">
        <v>0</v>
      </c>
      <c r="O20" s="17">
        <v>0</v>
      </c>
      <c r="P20" s="21">
        <f>SUM(I20*6.2%)</f>
        <v>14384</v>
      </c>
      <c r="Q20" s="22">
        <f>SUM(I20-N20-O20-P20)</f>
        <v>217616</v>
      </c>
      <c r="R20" s="13"/>
    </row>
    <row r="21" spans="3:17" ht="9">
      <c r="C21" s="17">
        <v>30</v>
      </c>
      <c r="D21" s="17">
        <v>8</v>
      </c>
      <c r="E21" s="17">
        <v>10</v>
      </c>
      <c r="F21" s="17" t="s">
        <v>28</v>
      </c>
      <c r="G21" s="17" t="s">
        <v>29</v>
      </c>
      <c r="H21" s="17" t="s">
        <v>33</v>
      </c>
      <c r="I21" s="19">
        <v>5618000</v>
      </c>
      <c r="J21" s="17">
        <v>333</v>
      </c>
      <c r="K21" s="17"/>
      <c r="L21" s="17"/>
      <c r="M21" s="17"/>
      <c r="N21" s="17"/>
      <c r="O21" s="17"/>
      <c r="P21" s="21">
        <f>SUM(I21*6.2%)</f>
        <v>348316</v>
      </c>
      <c r="Q21" s="22">
        <f>SUM(I21-N21-O21-P21)</f>
        <v>5269684</v>
      </c>
    </row>
    <row r="22" spans="8:9" ht="9">
      <c r="H22" s="23" t="s">
        <v>34</v>
      </c>
      <c r="I22" s="24">
        <f>SUM(I20:I21)</f>
        <v>5850000</v>
      </c>
    </row>
    <row r="23" ht="9">
      <c r="I23" s="25"/>
    </row>
    <row r="24" ht="9">
      <c r="I24" s="26"/>
    </row>
    <row r="25" spans="3:17" ht="9">
      <c r="C25" s="56" t="s">
        <v>35</v>
      </c>
      <c r="D25" s="57"/>
      <c r="E25" s="57"/>
      <c r="F25" s="57"/>
      <c r="G25" s="57"/>
      <c r="H25" s="57"/>
      <c r="I25" s="57"/>
      <c r="J25" s="57"/>
      <c r="K25" s="57"/>
      <c r="L25" s="57"/>
      <c r="M25" s="57"/>
      <c r="N25" s="57"/>
      <c r="O25" s="57"/>
      <c r="P25" s="57"/>
      <c r="Q25" s="58"/>
    </row>
    <row r="26" spans="3:17" ht="9">
      <c r="C26" s="17">
        <v>16</v>
      </c>
      <c r="D26" s="17">
        <v>4</v>
      </c>
      <c r="E26" s="17">
        <v>12</v>
      </c>
      <c r="F26" s="17" t="s">
        <v>28</v>
      </c>
      <c r="G26" s="17" t="s">
        <v>36</v>
      </c>
      <c r="H26" s="17" t="s">
        <v>37</v>
      </c>
      <c r="I26" s="19">
        <v>1717800</v>
      </c>
      <c r="J26" s="17">
        <v>777</v>
      </c>
      <c r="K26" s="17">
        <v>45678</v>
      </c>
      <c r="L26" s="17" t="s">
        <v>31</v>
      </c>
      <c r="M26" s="17" t="s">
        <v>32</v>
      </c>
      <c r="N26" s="17">
        <f>SUM(I26*3.5%)</f>
        <v>60123.00000000001</v>
      </c>
      <c r="O26" s="27">
        <v>0</v>
      </c>
      <c r="P26" s="21">
        <f>SUM(I26*6.2%)</f>
        <v>106503.6</v>
      </c>
      <c r="Q26" s="22">
        <f>SUM(I26-N26-P26)</f>
        <v>1551173.4</v>
      </c>
    </row>
    <row r="27" spans="3:17" ht="9">
      <c r="C27" s="17"/>
      <c r="D27" s="17"/>
      <c r="E27" s="17"/>
      <c r="F27" s="17"/>
      <c r="G27" s="17"/>
      <c r="H27" s="17"/>
      <c r="I27" s="17"/>
      <c r="J27" s="17"/>
      <c r="K27" s="17"/>
      <c r="L27" s="17"/>
      <c r="M27" s="17"/>
      <c r="N27" s="17"/>
      <c r="O27" s="17"/>
      <c r="P27" s="17"/>
      <c r="Q27" s="28"/>
    </row>
    <row r="28" spans="8:9" ht="9">
      <c r="H28" s="29" t="s">
        <v>34</v>
      </c>
      <c r="I28" s="30">
        <f>SUM(I26:I27)</f>
        <v>1717800</v>
      </c>
    </row>
    <row r="30" spans="3:17" ht="9">
      <c r="C30" s="50" t="s">
        <v>38</v>
      </c>
      <c r="D30" s="51"/>
      <c r="E30" s="51"/>
      <c r="F30" s="51"/>
      <c r="G30" s="51"/>
      <c r="H30" s="51"/>
      <c r="I30" s="51"/>
      <c r="J30" s="51"/>
      <c r="K30" s="51"/>
      <c r="L30" s="51"/>
      <c r="M30" s="51"/>
      <c r="N30" s="51"/>
      <c r="O30" s="51"/>
      <c r="P30" s="51"/>
      <c r="Q30" s="52"/>
    </row>
    <row r="31" spans="3:17" ht="9">
      <c r="C31" s="50" t="s">
        <v>39</v>
      </c>
      <c r="D31" s="51"/>
      <c r="E31" s="51"/>
      <c r="F31" s="51"/>
      <c r="G31" s="51"/>
      <c r="H31" s="51"/>
      <c r="I31" s="51"/>
      <c r="J31" s="51"/>
      <c r="K31" s="51"/>
      <c r="L31" s="51"/>
      <c r="M31" s="51"/>
      <c r="N31" s="51"/>
      <c r="O31" s="51"/>
      <c r="P31" s="51"/>
      <c r="Q31" s="52"/>
    </row>
    <row r="32" spans="3:17" ht="9">
      <c r="C32" s="50" t="s">
        <v>40</v>
      </c>
      <c r="D32" s="51"/>
      <c r="E32" s="51"/>
      <c r="F32" s="51"/>
      <c r="G32" s="51"/>
      <c r="H32" s="51"/>
      <c r="I32" s="51"/>
      <c r="J32" s="51"/>
      <c r="K32" s="51"/>
      <c r="L32" s="51"/>
      <c r="M32" s="51"/>
      <c r="N32" s="51"/>
      <c r="O32" s="51"/>
      <c r="P32" s="51"/>
      <c r="Q32" s="52"/>
    </row>
    <row r="33" spans="3:17" ht="9">
      <c r="C33" s="17"/>
      <c r="D33" s="17"/>
      <c r="E33" s="17"/>
      <c r="F33" s="17"/>
      <c r="G33" s="17"/>
      <c r="H33" s="17"/>
      <c r="I33" s="17"/>
      <c r="J33" s="17"/>
      <c r="K33" s="17"/>
      <c r="L33" s="17"/>
      <c r="M33" s="17"/>
      <c r="N33" s="17"/>
      <c r="O33" s="17"/>
      <c r="P33" s="17"/>
      <c r="Q33" s="28"/>
    </row>
    <row r="34" spans="3:17" ht="9">
      <c r="C34" s="17"/>
      <c r="D34" s="17"/>
      <c r="E34" s="17"/>
      <c r="F34" s="17"/>
      <c r="G34" s="17"/>
      <c r="H34" s="17"/>
      <c r="I34" s="17"/>
      <c r="J34" s="17"/>
      <c r="K34" s="17"/>
      <c r="L34" s="17"/>
      <c r="M34" s="17"/>
      <c r="N34" s="17"/>
      <c r="O34" s="17"/>
      <c r="P34" s="17"/>
      <c r="Q34" s="28"/>
    </row>
    <row r="35" spans="8:9" ht="9">
      <c r="H35" s="29" t="s">
        <v>34</v>
      </c>
      <c r="I35" s="30">
        <f>SUM(I33:I34)</f>
        <v>0</v>
      </c>
    </row>
    <row r="38" spans="3:17" ht="9">
      <c r="C38" s="76" t="s">
        <v>41</v>
      </c>
      <c r="D38" s="76"/>
      <c r="E38" s="76"/>
      <c r="F38" s="76"/>
      <c r="G38" s="76"/>
      <c r="H38" s="76"/>
      <c r="I38" s="76"/>
      <c r="J38" s="76"/>
      <c r="K38" s="76"/>
      <c r="L38" s="76"/>
      <c r="M38" s="76"/>
      <c r="N38" s="76"/>
      <c r="O38" s="76"/>
      <c r="P38" s="76"/>
      <c r="Q38" s="76"/>
    </row>
    <row r="39" spans="3:17" ht="9">
      <c r="C39" s="76" t="s">
        <v>42</v>
      </c>
      <c r="D39" s="76"/>
      <c r="E39" s="76"/>
      <c r="F39" s="76"/>
      <c r="G39" s="76"/>
      <c r="H39" s="76"/>
      <c r="I39" s="76"/>
      <c r="J39" s="76"/>
      <c r="K39" s="76"/>
      <c r="L39" s="76"/>
      <c r="M39" s="76"/>
      <c r="N39" s="76"/>
      <c r="O39" s="76"/>
      <c r="P39" s="76"/>
      <c r="Q39" s="76"/>
    </row>
    <row r="40" spans="3:17" ht="9">
      <c r="C40" s="17"/>
      <c r="D40" s="17"/>
      <c r="E40" s="17"/>
      <c r="F40" s="17"/>
      <c r="G40" s="17"/>
      <c r="H40" s="17"/>
      <c r="I40" s="17"/>
      <c r="J40" s="17"/>
      <c r="K40" s="17"/>
      <c r="L40" s="17"/>
      <c r="M40" s="17"/>
      <c r="N40" s="17"/>
      <c r="O40" s="17"/>
      <c r="P40" s="17"/>
      <c r="Q40" s="28"/>
    </row>
    <row r="41" spans="3:17" ht="9">
      <c r="C41" s="17"/>
      <c r="D41" s="17"/>
      <c r="E41" s="17"/>
      <c r="F41" s="17"/>
      <c r="G41" s="17"/>
      <c r="H41" s="17"/>
      <c r="I41" s="17"/>
      <c r="J41" s="17"/>
      <c r="K41" s="17"/>
      <c r="L41" s="17"/>
      <c r="M41" s="17"/>
      <c r="N41" s="17"/>
      <c r="O41" s="17"/>
      <c r="P41" s="17"/>
      <c r="Q41" s="28"/>
    </row>
    <row r="42" spans="3:17" ht="9">
      <c r="C42" s="17"/>
      <c r="D42" s="17"/>
      <c r="E42" s="17"/>
      <c r="F42" s="17"/>
      <c r="G42" s="17"/>
      <c r="H42" s="17"/>
      <c r="I42" s="17"/>
      <c r="J42" s="17"/>
      <c r="K42" s="17"/>
      <c r="L42" s="17"/>
      <c r="M42" s="17"/>
      <c r="N42" s="17"/>
      <c r="O42" s="17"/>
      <c r="P42" s="17"/>
      <c r="Q42" s="28"/>
    </row>
    <row r="43" spans="8:9" ht="9">
      <c r="H43" s="29" t="s">
        <v>34</v>
      </c>
      <c r="I43" s="30">
        <f>SUM(I41:I42)</f>
        <v>0</v>
      </c>
    </row>
    <row r="47" spans="3:17" ht="9">
      <c r="C47" s="60" t="s">
        <v>5</v>
      </c>
      <c r="D47" s="60"/>
      <c r="E47" s="60"/>
      <c r="F47" s="59" t="s">
        <v>14</v>
      </c>
      <c r="G47" s="59" t="s">
        <v>15</v>
      </c>
      <c r="H47" s="59" t="s">
        <v>16</v>
      </c>
      <c r="I47" s="59" t="s">
        <v>1</v>
      </c>
      <c r="J47" s="59" t="s">
        <v>17</v>
      </c>
      <c r="K47" s="59" t="s">
        <v>18</v>
      </c>
      <c r="L47" s="59" t="s">
        <v>30</v>
      </c>
      <c r="M47" s="59" t="s">
        <v>19</v>
      </c>
      <c r="N47" s="60" t="s">
        <v>20</v>
      </c>
      <c r="O47" s="60"/>
      <c r="P47" s="60"/>
      <c r="Q47" s="59" t="s">
        <v>24</v>
      </c>
    </row>
    <row r="48" spans="3:17" ht="9">
      <c r="C48" s="12" t="s">
        <v>6</v>
      </c>
      <c r="D48" s="12" t="s">
        <v>7</v>
      </c>
      <c r="E48" s="12" t="s">
        <v>8</v>
      </c>
      <c r="F48" s="59"/>
      <c r="G48" s="59"/>
      <c r="H48" s="59"/>
      <c r="I48" s="59"/>
      <c r="J48" s="59"/>
      <c r="K48" s="59"/>
      <c r="L48" s="59"/>
      <c r="M48" s="59"/>
      <c r="N48" s="12" t="s">
        <v>21</v>
      </c>
      <c r="O48" s="12" t="s">
        <v>22</v>
      </c>
      <c r="P48" s="12" t="s">
        <v>23</v>
      </c>
      <c r="Q48" s="59"/>
    </row>
    <row r="49" spans="3:17" ht="9">
      <c r="C49" s="17"/>
      <c r="D49" s="17"/>
      <c r="E49" s="17"/>
      <c r="F49" s="17"/>
      <c r="G49" s="17"/>
      <c r="H49" s="17"/>
      <c r="I49" s="17"/>
      <c r="J49" s="17"/>
      <c r="K49" s="17"/>
      <c r="L49" s="17"/>
      <c r="M49" s="17"/>
      <c r="N49" s="17"/>
      <c r="O49" s="17"/>
      <c r="P49" s="17"/>
      <c r="Q49" s="28"/>
    </row>
    <row r="50" spans="3:17" ht="9">
      <c r="C50" s="17"/>
      <c r="D50" s="17"/>
      <c r="E50" s="17"/>
      <c r="F50" s="17"/>
      <c r="G50" s="17"/>
      <c r="H50" s="17"/>
      <c r="I50" s="17"/>
      <c r="J50" s="17"/>
      <c r="K50" s="17"/>
      <c r="L50" s="17"/>
      <c r="M50" s="17"/>
      <c r="N50" s="17"/>
      <c r="O50" s="17"/>
      <c r="P50" s="17"/>
      <c r="Q50" s="28"/>
    </row>
    <row r="51" spans="3:17" ht="9">
      <c r="C51" s="17"/>
      <c r="D51" s="17"/>
      <c r="E51" s="17"/>
      <c r="F51" s="17"/>
      <c r="G51" s="17"/>
      <c r="H51" s="17"/>
      <c r="I51" s="17"/>
      <c r="J51" s="17"/>
      <c r="K51" s="17"/>
      <c r="L51" s="17"/>
      <c r="M51" s="17"/>
      <c r="N51" s="17"/>
      <c r="O51" s="17"/>
      <c r="P51" s="17"/>
      <c r="Q51" s="28"/>
    </row>
    <row r="52" spans="8:9" ht="9">
      <c r="H52" s="29" t="s">
        <v>34</v>
      </c>
      <c r="I52" s="30">
        <f>SUM(I50:I51)</f>
        <v>0</v>
      </c>
    </row>
    <row r="55" spans="3:17" ht="9">
      <c r="C55" s="83" t="s">
        <v>43</v>
      </c>
      <c r="D55" s="84"/>
      <c r="E55" s="84"/>
      <c r="F55" s="84"/>
      <c r="G55" s="84"/>
      <c r="H55" s="84"/>
      <c r="I55" s="84"/>
      <c r="J55" s="84"/>
      <c r="K55" s="84"/>
      <c r="L55" s="84"/>
      <c r="M55" s="84"/>
      <c r="N55" s="84"/>
      <c r="O55" s="84"/>
      <c r="P55" s="84"/>
      <c r="Q55" s="85"/>
    </row>
    <row r="56" spans="3:17" ht="9">
      <c r="C56" s="17"/>
      <c r="D56" s="17"/>
      <c r="E56" s="17"/>
      <c r="F56" s="17"/>
      <c r="G56" s="17"/>
      <c r="H56" s="17"/>
      <c r="I56" s="17"/>
      <c r="J56" s="17"/>
      <c r="K56" s="17"/>
      <c r="L56" s="17"/>
      <c r="M56" s="17"/>
      <c r="N56" s="17"/>
      <c r="O56" s="17"/>
      <c r="P56" s="17"/>
      <c r="Q56" s="28"/>
    </row>
    <row r="57" spans="3:17" ht="9">
      <c r="C57" s="17"/>
      <c r="D57" s="17"/>
      <c r="E57" s="17"/>
      <c r="F57" s="17"/>
      <c r="G57" s="17"/>
      <c r="H57" s="17"/>
      <c r="I57" s="17"/>
      <c r="J57" s="17"/>
      <c r="K57" s="17"/>
      <c r="L57" s="17"/>
      <c r="M57" s="17"/>
      <c r="N57" s="17"/>
      <c r="O57" s="17"/>
      <c r="P57" s="17"/>
      <c r="Q57" s="28"/>
    </row>
    <row r="58" spans="3:17" ht="9">
      <c r="C58" s="17"/>
      <c r="D58" s="17"/>
      <c r="E58" s="17"/>
      <c r="F58" s="17"/>
      <c r="G58" s="17"/>
      <c r="H58" s="17"/>
      <c r="I58" s="17"/>
      <c r="J58" s="17"/>
      <c r="K58" s="17"/>
      <c r="L58" s="17"/>
      <c r="M58" s="17"/>
      <c r="N58" s="17"/>
      <c r="O58" s="17"/>
      <c r="P58" s="17"/>
      <c r="Q58" s="28"/>
    </row>
    <row r="59" spans="8:9" ht="9">
      <c r="H59" s="29" t="s">
        <v>34</v>
      </c>
      <c r="I59" s="30">
        <f>SUM(I57:I58)</f>
        <v>0</v>
      </c>
    </row>
    <row r="62" spans="3:17" ht="9">
      <c r="C62" s="76" t="s">
        <v>44</v>
      </c>
      <c r="D62" s="76"/>
      <c r="E62" s="76"/>
      <c r="F62" s="76"/>
      <c r="G62" s="76"/>
      <c r="H62" s="76"/>
      <c r="I62" s="76"/>
      <c r="J62" s="76"/>
      <c r="K62" s="76"/>
      <c r="L62" s="76"/>
      <c r="M62" s="76"/>
      <c r="N62" s="76"/>
      <c r="O62" s="76"/>
      <c r="P62" s="76"/>
      <c r="Q62" s="76"/>
    </row>
    <row r="63" spans="3:17" ht="9">
      <c r="C63" s="17"/>
      <c r="D63" s="17"/>
      <c r="E63" s="17"/>
      <c r="F63" s="17"/>
      <c r="G63" s="17"/>
      <c r="H63" s="17"/>
      <c r="I63" s="17"/>
      <c r="J63" s="17"/>
      <c r="K63" s="17"/>
      <c r="L63" s="17"/>
      <c r="M63" s="17"/>
      <c r="N63" s="17"/>
      <c r="O63" s="17"/>
      <c r="P63" s="17"/>
      <c r="Q63" s="28"/>
    </row>
    <row r="64" spans="3:17" ht="9">
      <c r="C64" s="17"/>
      <c r="D64" s="17"/>
      <c r="E64" s="17"/>
      <c r="F64" s="17"/>
      <c r="G64" s="17"/>
      <c r="H64" s="17"/>
      <c r="I64" s="17"/>
      <c r="J64" s="17"/>
      <c r="K64" s="17"/>
      <c r="L64" s="17"/>
      <c r="M64" s="17"/>
      <c r="N64" s="17"/>
      <c r="O64" s="17"/>
      <c r="P64" s="17"/>
      <c r="Q64" s="28"/>
    </row>
    <row r="65" spans="3:17" ht="9">
      <c r="C65" s="17"/>
      <c r="D65" s="17"/>
      <c r="E65" s="17"/>
      <c r="F65" s="17"/>
      <c r="G65" s="17"/>
      <c r="H65" s="17"/>
      <c r="I65" s="17"/>
      <c r="J65" s="17"/>
      <c r="K65" s="17"/>
      <c r="L65" s="17"/>
      <c r="M65" s="17"/>
      <c r="N65" s="17"/>
      <c r="O65" s="17"/>
      <c r="P65" s="17"/>
      <c r="Q65" s="28"/>
    </row>
    <row r="66" spans="8:9" ht="9">
      <c r="H66" s="29" t="s">
        <v>34</v>
      </c>
      <c r="I66" s="30">
        <f>SUM(I64:I65)</f>
        <v>0</v>
      </c>
    </row>
    <row r="68" spans="3:17" ht="9">
      <c r="C68" s="76" t="s">
        <v>45</v>
      </c>
      <c r="D68" s="76"/>
      <c r="E68" s="76"/>
      <c r="F68" s="76"/>
      <c r="G68" s="76"/>
      <c r="H68" s="76"/>
      <c r="I68" s="76"/>
      <c r="J68" s="76"/>
      <c r="K68" s="76"/>
      <c r="L68" s="76"/>
      <c r="M68" s="76"/>
      <c r="N68" s="76"/>
      <c r="O68" s="76"/>
      <c r="P68" s="76"/>
      <c r="Q68" s="76"/>
    </row>
    <row r="69" spans="3:17" ht="9">
      <c r="C69" s="76" t="s">
        <v>46</v>
      </c>
      <c r="D69" s="76"/>
      <c r="E69" s="76"/>
      <c r="F69" s="76"/>
      <c r="G69" s="76"/>
      <c r="H69" s="76"/>
      <c r="I69" s="76"/>
      <c r="J69" s="76"/>
      <c r="K69" s="76"/>
      <c r="L69" s="76"/>
      <c r="M69" s="76"/>
      <c r="N69" s="76"/>
      <c r="O69" s="76"/>
      <c r="P69" s="76"/>
      <c r="Q69" s="76"/>
    </row>
    <row r="70" spans="3:17" ht="9">
      <c r="C70" s="76" t="s">
        <v>47</v>
      </c>
      <c r="D70" s="76"/>
      <c r="E70" s="76"/>
      <c r="F70" s="76"/>
      <c r="G70" s="76"/>
      <c r="H70" s="76"/>
      <c r="I70" s="76"/>
      <c r="J70" s="76"/>
      <c r="K70" s="76"/>
      <c r="L70" s="76"/>
      <c r="M70" s="76"/>
      <c r="N70" s="76"/>
      <c r="O70" s="76"/>
      <c r="P70" s="76"/>
      <c r="Q70" s="76"/>
    </row>
    <row r="71" spans="3:17" ht="9">
      <c r="C71" s="17">
        <v>24</v>
      </c>
      <c r="D71" s="17">
        <v>1</v>
      </c>
      <c r="E71" s="17">
        <v>11</v>
      </c>
      <c r="F71" s="17" t="s">
        <v>28</v>
      </c>
      <c r="G71" s="17" t="s">
        <v>48</v>
      </c>
      <c r="H71" s="17" t="s">
        <v>49</v>
      </c>
      <c r="I71" s="31">
        <v>139000</v>
      </c>
      <c r="J71" s="17">
        <v>737</v>
      </c>
      <c r="K71" s="17" t="s">
        <v>52</v>
      </c>
      <c r="L71" s="17" t="s">
        <v>50</v>
      </c>
      <c r="M71" s="17" t="s">
        <v>51</v>
      </c>
      <c r="N71" s="17">
        <v>0</v>
      </c>
      <c r="O71" s="17">
        <f>-O72</f>
        <v>0</v>
      </c>
      <c r="P71" s="21">
        <f>SUM(I71*6.2%)</f>
        <v>8618</v>
      </c>
      <c r="Q71" s="19"/>
    </row>
    <row r="72" spans="3:17" ht="9">
      <c r="C72" s="17">
        <v>24</v>
      </c>
      <c r="D72" s="17">
        <v>1</v>
      </c>
      <c r="E72" s="17">
        <v>11</v>
      </c>
      <c r="F72" s="17" t="s">
        <v>28</v>
      </c>
      <c r="G72" s="17" t="s">
        <v>48</v>
      </c>
      <c r="H72" s="17" t="s">
        <v>53</v>
      </c>
      <c r="I72" s="31">
        <v>2550000</v>
      </c>
      <c r="J72" s="17">
        <v>767</v>
      </c>
      <c r="K72" s="17" t="s">
        <v>52</v>
      </c>
      <c r="L72" s="17" t="s">
        <v>50</v>
      </c>
      <c r="M72" s="17" t="s">
        <v>51</v>
      </c>
      <c r="N72" s="17">
        <f>SUM(I72*3.5%)</f>
        <v>89250.00000000001</v>
      </c>
      <c r="O72" s="17">
        <v>0</v>
      </c>
      <c r="P72" s="21">
        <f>SUM(I72*6.2%)</f>
        <v>158100</v>
      </c>
      <c r="Q72" s="19"/>
    </row>
    <row r="73" spans="3:17" ht="9">
      <c r="C73" s="17"/>
      <c r="D73" s="17"/>
      <c r="E73" s="17"/>
      <c r="F73" s="17"/>
      <c r="G73" s="17"/>
      <c r="H73" s="17"/>
      <c r="I73" s="31"/>
      <c r="J73" s="17"/>
      <c r="K73" s="17"/>
      <c r="L73" s="17"/>
      <c r="M73" s="17"/>
      <c r="N73" s="17"/>
      <c r="O73" s="17"/>
      <c r="P73" s="17"/>
      <c r="Q73" s="28"/>
    </row>
    <row r="74" spans="3:17" ht="9">
      <c r="C74" s="17"/>
      <c r="D74" s="17"/>
      <c r="E74" s="17"/>
      <c r="F74" s="17"/>
      <c r="G74" s="17"/>
      <c r="H74" s="17"/>
      <c r="I74" s="31"/>
      <c r="J74" s="17"/>
      <c r="K74" s="17"/>
      <c r="L74" s="17"/>
      <c r="M74" s="17"/>
      <c r="N74" s="17"/>
      <c r="O74" s="17"/>
      <c r="P74" s="17"/>
      <c r="Q74" s="28"/>
    </row>
    <row r="75" spans="3:17" ht="9">
      <c r="C75" s="17"/>
      <c r="D75" s="17"/>
      <c r="E75" s="17"/>
      <c r="F75" s="17"/>
      <c r="G75" s="17"/>
      <c r="H75" s="17"/>
      <c r="I75" s="31"/>
      <c r="J75" s="17"/>
      <c r="K75" s="17"/>
      <c r="L75" s="17"/>
      <c r="M75" s="17"/>
      <c r="N75" s="17"/>
      <c r="O75" s="17"/>
      <c r="P75" s="17"/>
      <c r="Q75" s="28"/>
    </row>
    <row r="76" spans="3:17" ht="9">
      <c r="C76" s="17"/>
      <c r="D76" s="17"/>
      <c r="E76" s="17"/>
      <c r="F76" s="17"/>
      <c r="G76" s="17"/>
      <c r="H76" s="17"/>
      <c r="I76" s="17"/>
      <c r="J76" s="17"/>
      <c r="K76" s="17"/>
      <c r="L76" s="17"/>
      <c r="M76" s="17"/>
      <c r="N76" s="17"/>
      <c r="O76" s="17"/>
      <c r="P76" s="17"/>
      <c r="Q76" s="28"/>
    </row>
    <row r="77" spans="8:9" ht="9">
      <c r="H77" s="29" t="s">
        <v>34</v>
      </c>
      <c r="I77" s="30">
        <f>SUM(I71:I72)</f>
        <v>2689000</v>
      </c>
    </row>
    <row r="80" spans="3:17" ht="9">
      <c r="C80" s="76" t="s">
        <v>54</v>
      </c>
      <c r="D80" s="76"/>
      <c r="E80" s="76"/>
      <c r="F80" s="76"/>
      <c r="G80" s="76"/>
      <c r="H80" s="76"/>
      <c r="I80" s="76"/>
      <c r="J80" s="76"/>
      <c r="K80" s="76"/>
      <c r="L80" s="76"/>
      <c r="M80" s="76"/>
      <c r="N80" s="76"/>
      <c r="O80" s="76"/>
      <c r="P80" s="76"/>
      <c r="Q80" s="76"/>
    </row>
    <row r="81" spans="3:17" ht="9">
      <c r="C81" s="17">
        <v>24</v>
      </c>
      <c r="D81" s="17">
        <v>1</v>
      </c>
      <c r="E81" s="17">
        <v>11</v>
      </c>
      <c r="F81" s="17" t="s">
        <v>28</v>
      </c>
      <c r="G81" s="17" t="s">
        <v>55</v>
      </c>
      <c r="H81" s="17" t="s">
        <v>56</v>
      </c>
      <c r="I81" s="19">
        <v>395000</v>
      </c>
      <c r="J81" s="17">
        <v>888</v>
      </c>
      <c r="K81" s="17" t="s">
        <v>52</v>
      </c>
      <c r="L81" s="17" t="s">
        <v>50</v>
      </c>
      <c r="M81" s="17" t="s">
        <v>51</v>
      </c>
      <c r="N81" s="17">
        <v>0</v>
      </c>
      <c r="O81" s="17">
        <f>-O82</f>
        <v>0</v>
      </c>
      <c r="P81" s="21">
        <f>SUM(I81*6.2%)</f>
        <v>24490</v>
      </c>
      <c r="Q81" s="28">
        <f>SUM(I81-P81)</f>
        <v>370510</v>
      </c>
    </row>
    <row r="82" spans="3:17" ht="9">
      <c r="C82" s="17">
        <v>24</v>
      </c>
      <c r="D82" s="17">
        <v>1</v>
      </c>
      <c r="E82" s="17">
        <v>11</v>
      </c>
      <c r="F82" s="17" t="s">
        <v>28</v>
      </c>
      <c r="G82" s="17" t="s">
        <v>48</v>
      </c>
      <c r="H82" s="17" t="s">
        <v>57</v>
      </c>
      <c r="I82" s="19">
        <v>500000</v>
      </c>
      <c r="J82" s="17">
        <v>889</v>
      </c>
      <c r="K82" s="17" t="s">
        <v>52</v>
      </c>
      <c r="L82" s="17" t="s">
        <v>50</v>
      </c>
      <c r="M82" s="17" t="s">
        <v>51</v>
      </c>
      <c r="N82" s="19">
        <v>30000</v>
      </c>
      <c r="O82" s="17">
        <v>0</v>
      </c>
      <c r="P82" s="21">
        <f>SUM(I82*6.2%)</f>
        <v>31000</v>
      </c>
      <c r="Q82" s="28">
        <f>SUM(I82-N82-P82)</f>
        <v>439000</v>
      </c>
    </row>
    <row r="83" spans="3:17" ht="9">
      <c r="C83" s="17"/>
      <c r="D83" s="17"/>
      <c r="E83" s="17"/>
      <c r="F83" s="17"/>
      <c r="G83" s="17"/>
      <c r="H83" s="17"/>
      <c r="I83" s="19">
        <v>200000</v>
      </c>
      <c r="J83" s="17"/>
      <c r="K83" s="17"/>
      <c r="L83" s="17"/>
      <c r="M83" s="17"/>
      <c r="N83" s="17">
        <f>SUM(I83*4%)</f>
        <v>8000</v>
      </c>
      <c r="O83" s="17">
        <f>SUM(I83*8%)</f>
        <v>16000</v>
      </c>
      <c r="P83" s="21">
        <f>SUM(I83*6.2%)</f>
        <v>12400</v>
      </c>
      <c r="Q83" s="28">
        <f>SUM(I83-N83-O83-P83)</f>
        <v>163600</v>
      </c>
    </row>
    <row r="84" spans="3:17" ht="9">
      <c r="C84" s="17"/>
      <c r="D84" s="17"/>
      <c r="E84" s="17"/>
      <c r="F84" s="17"/>
      <c r="G84" s="17"/>
      <c r="H84" s="17"/>
      <c r="I84" s="19"/>
      <c r="J84" s="17"/>
      <c r="K84" s="17"/>
      <c r="L84" s="17"/>
      <c r="M84" s="17"/>
      <c r="N84" s="17"/>
      <c r="O84" s="17"/>
      <c r="P84" s="17"/>
      <c r="Q84" s="28"/>
    </row>
    <row r="85" spans="3:17" ht="9">
      <c r="C85" s="17"/>
      <c r="D85" s="17"/>
      <c r="E85" s="17"/>
      <c r="F85" s="17"/>
      <c r="G85" s="17"/>
      <c r="H85" s="17"/>
      <c r="I85" s="19"/>
      <c r="J85" s="17"/>
      <c r="K85" s="17"/>
      <c r="L85" s="17"/>
      <c r="M85" s="17"/>
      <c r="N85" s="17"/>
      <c r="O85" s="17"/>
      <c r="P85" s="17"/>
      <c r="Q85" s="28"/>
    </row>
    <row r="86" spans="3:17" ht="9">
      <c r="C86" s="17"/>
      <c r="D86" s="17"/>
      <c r="E86" s="17"/>
      <c r="F86" s="17"/>
      <c r="G86" s="17"/>
      <c r="H86" s="17"/>
      <c r="I86" s="19"/>
      <c r="J86" s="17"/>
      <c r="K86" s="17"/>
      <c r="L86" s="17"/>
      <c r="M86" s="17"/>
      <c r="N86" s="17"/>
      <c r="O86" s="17"/>
      <c r="P86" s="17"/>
      <c r="Q86" s="28"/>
    </row>
    <row r="87" spans="8:9" ht="9">
      <c r="H87" s="29" t="s">
        <v>34</v>
      </c>
      <c r="I87" s="30">
        <f>SUM(I81:I82)</f>
        <v>895000</v>
      </c>
    </row>
    <row r="93" spans="3:17" ht="9">
      <c r="C93" s="60" t="s">
        <v>5</v>
      </c>
      <c r="D93" s="60"/>
      <c r="E93" s="60"/>
      <c r="F93" s="59" t="s">
        <v>14</v>
      </c>
      <c r="G93" s="59" t="s">
        <v>15</v>
      </c>
      <c r="H93" s="59" t="s">
        <v>16</v>
      </c>
      <c r="I93" s="59" t="s">
        <v>1</v>
      </c>
      <c r="J93" s="59" t="s">
        <v>17</v>
      </c>
      <c r="K93" s="59" t="s">
        <v>18</v>
      </c>
      <c r="L93" s="59" t="s">
        <v>30</v>
      </c>
      <c r="M93" s="59" t="s">
        <v>19</v>
      </c>
      <c r="N93" s="60" t="s">
        <v>20</v>
      </c>
      <c r="O93" s="60"/>
      <c r="P93" s="60"/>
      <c r="Q93" s="59" t="s">
        <v>24</v>
      </c>
    </row>
    <row r="94" spans="3:17" ht="9">
      <c r="C94" s="12" t="s">
        <v>6</v>
      </c>
      <c r="D94" s="12" t="s">
        <v>7</v>
      </c>
      <c r="E94" s="12" t="s">
        <v>8</v>
      </c>
      <c r="F94" s="59"/>
      <c r="G94" s="59"/>
      <c r="H94" s="59"/>
      <c r="I94" s="59"/>
      <c r="J94" s="59"/>
      <c r="K94" s="59"/>
      <c r="L94" s="59"/>
      <c r="M94" s="59"/>
      <c r="N94" s="12" t="s">
        <v>21</v>
      </c>
      <c r="O94" s="12" t="s">
        <v>22</v>
      </c>
      <c r="P94" s="12" t="s">
        <v>23</v>
      </c>
      <c r="Q94" s="59"/>
    </row>
    <row r="95" spans="3:17" ht="9">
      <c r="C95" s="17">
        <v>24</v>
      </c>
      <c r="D95" s="17">
        <v>1</v>
      </c>
      <c r="E95" s="17">
        <v>11</v>
      </c>
      <c r="F95" s="17" t="s">
        <v>28</v>
      </c>
      <c r="G95" s="17" t="s">
        <v>58</v>
      </c>
      <c r="H95" s="17"/>
      <c r="I95" s="19">
        <v>500000</v>
      </c>
      <c r="J95" s="17">
        <v>889</v>
      </c>
      <c r="K95" s="17" t="s">
        <v>52</v>
      </c>
      <c r="L95" s="17" t="s">
        <v>50</v>
      </c>
      <c r="M95" s="17" t="s">
        <v>51</v>
      </c>
      <c r="N95" s="19">
        <v>30000</v>
      </c>
      <c r="O95" s="17">
        <v>0</v>
      </c>
      <c r="P95" s="21">
        <f>SUM(I95*6.2%)</f>
        <v>31000</v>
      </c>
      <c r="Q95" s="28">
        <f>SUM(I95-N95-P95)</f>
        <v>439000</v>
      </c>
    </row>
    <row r="96" spans="3:17" ht="9">
      <c r="C96" s="17"/>
      <c r="D96" s="17"/>
      <c r="E96" s="17"/>
      <c r="F96" s="17"/>
      <c r="G96" s="17"/>
      <c r="H96" s="17"/>
      <c r="I96" s="19"/>
      <c r="J96" s="17"/>
      <c r="K96" s="17"/>
      <c r="L96" s="17"/>
      <c r="M96" s="17"/>
      <c r="N96" s="17"/>
      <c r="O96" s="17"/>
      <c r="P96" s="17"/>
      <c r="Q96" s="28"/>
    </row>
    <row r="97" spans="3:17" ht="9">
      <c r="C97" s="17"/>
      <c r="D97" s="17"/>
      <c r="E97" s="17"/>
      <c r="F97" s="17"/>
      <c r="G97" s="17"/>
      <c r="H97" s="17"/>
      <c r="I97" s="19"/>
      <c r="J97" s="17"/>
      <c r="K97" s="17"/>
      <c r="L97" s="17"/>
      <c r="M97" s="17"/>
      <c r="N97" s="17"/>
      <c r="O97" s="17"/>
      <c r="P97" s="17"/>
      <c r="Q97" s="28"/>
    </row>
    <row r="98" spans="3:17" ht="9">
      <c r="C98" s="17"/>
      <c r="D98" s="17"/>
      <c r="E98" s="17"/>
      <c r="F98" s="17"/>
      <c r="G98" s="17"/>
      <c r="H98" s="17"/>
      <c r="I98" s="19"/>
      <c r="J98" s="17"/>
      <c r="K98" s="17"/>
      <c r="L98" s="17"/>
      <c r="M98" s="17"/>
      <c r="N98" s="17"/>
      <c r="O98" s="17"/>
      <c r="P98" s="17"/>
      <c r="Q98" s="28"/>
    </row>
    <row r="99" spans="3:17" ht="9">
      <c r="C99" s="17"/>
      <c r="D99" s="17"/>
      <c r="E99" s="17"/>
      <c r="F99" s="17"/>
      <c r="G99" s="17"/>
      <c r="H99" s="17"/>
      <c r="I99" s="19"/>
      <c r="J99" s="17"/>
      <c r="K99" s="17"/>
      <c r="L99" s="17"/>
      <c r="M99" s="17"/>
      <c r="N99" s="17"/>
      <c r="O99" s="17"/>
      <c r="P99" s="17"/>
      <c r="Q99" s="28"/>
    </row>
    <row r="100" spans="8:9" ht="9">
      <c r="H100" s="29" t="s">
        <v>34</v>
      </c>
      <c r="I100" s="30">
        <f>SUM(I94:I95)</f>
        <v>500000</v>
      </c>
    </row>
    <row r="103" spans="3:17" ht="9">
      <c r="C103" s="76" t="s">
        <v>59</v>
      </c>
      <c r="D103" s="76"/>
      <c r="E103" s="76"/>
      <c r="F103" s="76"/>
      <c r="G103" s="76"/>
      <c r="H103" s="76"/>
      <c r="I103" s="76"/>
      <c r="J103" s="76"/>
      <c r="K103" s="76"/>
      <c r="L103" s="76"/>
      <c r="M103" s="76"/>
      <c r="N103" s="76"/>
      <c r="O103" s="76"/>
      <c r="P103" s="76"/>
      <c r="Q103" s="76"/>
    </row>
    <row r="104" spans="3:17" ht="9">
      <c r="C104" s="83" t="s">
        <v>60</v>
      </c>
      <c r="D104" s="84"/>
      <c r="E104" s="84"/>
      <c r="F104" s="84"/>
      <c r="G104" s="84"/>
      <c r="H104" s="84"/>
      <c r="I104" s="84"/>
      <c r="J104" s="84"/>
      <c r="K104" s="84"/>
      <c r="L104" s="84"/>
      <c r="M104" s="84"/>
      <c r="N104" s="84"/>
      <c r="O104" s="84"/>
      <c r="P104" s="84"/>
      <c r="Q104" s="85"/>
    </row>
    <row r="105" spans="3:17" ht="9">
      <c r="C105" s="17">
        <v>24</v>
      </c>
      <c r="D105" s="17">
        <v>1</v>
      </c>
      <c r="E105" s="17">
        <v>11</v>
      </c>
      <c r="F105" s="17" t="s">
        <v>28</v>
      </c>
      <c r="H105" s="17" t="s">
        <v>87</v>
      </c>
      <c r="I105" s="19">
        <v>5405</v>
      </c>
      <c r="J105" s="17">
        <v>888</v>
      </c>
      <c r="K105" s="17" t="s">
        <v>52</v>
      </c>
      <c r="L105" s="17" t="s">
        <v>50</v>
      </c>
      <c r="M105" s="17" t="s">
        <v>51</v>
      </c>
      <c r="N105" s="17">
        <v>0</v>
      </c>
      <c r="O105" s="17">
        <f>-O106</f>
        <v>0</v>
      </c>
      <c r="P105" s="32">
        <v>0</v>
      </c>
      <c r="Q105" s="28">
        <f>SUM(I105-N105-P105)</f>
        <v>5405</v>
      </c>
    </row>
    <row r="106" spans="3:17" ht="9">
      <c r="C106" s="17">
        <v>24</v>
      </c>
      <c r="D106" s="17">
        <v>1</v>
      </c>
      <c r="E106" s="17">
        <v>11</v>
      </c>
      <c r="F106" s="17" t="s">
        <v>28</v>
      </c>
      <c r="G106" s="17"/>
      <c r="H106" s="17"/>
      <c r="I106" s="19">
        <v>132000</v>
      </c>
      <c r="J106" s="17">
        <v>889</v>
      </c>
      <c r="K106" s="17" t="s">
        <v>52</v>
      </c>
      <c r="L106" s="17" t="s">
        <v>50</v>
      </c>
      <c r="M106" s="17" t="s">
        <v>51</v>
      </c>
      <c r="N106" s="19">
        <v>0</v>
      </c>
      <c r="O106" s="17">
        <v>0</v>
      </c>
      <c r="P106" s="19">
        <v>0</v>
      </c>
      <c r="Q106" s="28">
        <f>SUM(I106-N106-P106)</f>
        <v>132000</v>
      </c>
    </row>
    <row r="107" spans="3:17" ht="9">
      <c r="C107" s="17"/>
      <c r="D107" s="17"/>
      <c r="E107" s="17"/>
      <c r="F107" s="17"/>
      <c r="G107" s="17"/>
      <c r="H107" s="17"/>
      <c r="I107" s="19"/>
      <c r="J107" s="17"/>
      <c r="K107" s="17"/>
      <c r="L107" s="17"/>
      <c r="M107" s="17"/>
      <c r="N107" s="17"/>
      <c r="O107" s="17"/>
      <c r="P107" s="17"/>
      <c r="Q107" s="28"/>
    </row>
    <row r="108" spans="3:17" ht="9">
      <c r="C108" s="17"/>
      <c r="D108" s="17"/>
      <c r="E108" s="17"/>
      <c r="F108" s="17"/>
      <c r="G108" s="17"/>
      <c r="H108" s="17"/>
      <c r="I108" s="19"/>
      <c r="J108" s="17"/>
      <c r="K108" s="17"/>
      <c r="L108" s="17"/>
      <c r="M108" s="17"/>
      <c r="N108" s="17"/>
      <c r="O108" s="17"/>
      <c r="P108" s="17"/>
      <c r="Q108" s="28"/>
    </row>
    <row r="109" spans="3:17" ht="9">
      <c r="C109" s="17"/>
      <c r="D109" s="17"/>
      <c r="E109" s="17"/>
      <c r="F109" s="17"/>
      <c r="G109" s="17"/>
      <c r="H109" s="17"/>
      <c r="I109" s="19"/>
      <c r="J109" s="17"/>
      <c r="K109" s="17"/>
      <c r="L109" s="17"/>
      <c r="M109" s="17"/>
      <c r="N109" s="17"/>
      <c r="O109" s="17"/>
      <c r="P109" s="17"/>
      <c r="Q109" s="28"/>
    </row>
    <row r="110" spans="3:17" ht="9">
      <c r="C110" s="17"/>
      <c r="D110" s="17"/>
      <c r="E110" s="17"/>
      <c r="F110" s="17"/>
      <c r="G110" s="17"/>
      <c r="H110" s="17"/>
      <c r="I110" s="19"/>
      <c r="J110" s="17"/>
      <c r="K110" s="17"/>
      <c r="L110" s="17"/>
      <c r="M110" s="17"/>
      <c r="N110" s="17"/>
      <c r="O110" s="17"/>
      <c r="P110" s="17"/>
      <c r="Q110" s="28"/>
    </row>
    <row r="111" spans="8:9" ht="9">
      <c r="H111" s="29" t="s">
        <v>34</v>
      </c>
      <c r="I111" s="30">
        <f>SUM(I105:I106)</f>
        <v>137405</v>
      </c>
    </row>
    <row r="115" spans="3:17" ht="9">
      <c r="C115" s="50" t="s">
        <v>61</v>
      </c>
      <c r="D115" s="51"/>
      <c r="E115" s="51"/>
      <c r="F115" s="51"/>
      <c r="G115" s="51"/>
      <c r="H115" s="51"/>
      <c r="I115" s="51"/>
      <c r="J115" s="51"/>
      <c r="K115" s="51"/>
      <c r="L115" s="51"/>
      <c r="M115" s="52"/>
      <c r="N115" s="33"/>
      <c r="O115" s="33"/>
      <c r="P115" s="33"/>
      <c r="Q115" s="33"/>
    </row>
    <row r="116" spans="3:13" ht="9">
      <c r="C116" s="60" t="s">
        <v>5</v>
      </c>
      <c r="D116" s="60"/>
      <c r="E116" s="60"/>
      <c r="F116" s="59" t="s">
        <v>64</v>
      </c>
      <c r="G116" s="59" t="s">
        <v>65</v>
      </c>
      <c r="H116" s="59" t="s">
        <v>1</v>
      </c>
      <c r="I116" s="59" t="s">
        <v>66</v>
      </c>
      <c r="J116" s="59" t="s">
        <v>18</v>
      </c>
      <c r="K116" s="59" t="s">
        <v>30</v>
      </c>
      <c r="L116" s="59" t="s">
        <v>19</v>
      </c>
      <c r="M116" s="59" t="s">
        <v>24</v>
      </c>
    </row>
    <row r="117" spans="3:13" ht="9">
      <c r="C117" s="12" t="s">
        <v>6</v>
      </c>
      <c r="D117" s="12" t="s">
        <v>7</v>
      </c>
      <c r="E117" s="12" t="s">
        <v>8</v>
      </c>
      <c r="F117" s="59"/>
      <c r="G117" s="59"/>
      <c r="H117" s="59"/>
      <c r="I117" s="59"/>
      <c r="J117" s="59"/>
      <c r="K117" s="59"/>
      <c r="L117" s="59"/>
      <c r="M117" s="59"/>
    </row>
    <row r="118" spans="3:13" ht="9">
      <c r="C118" s="17">
        <v>24</v>
      </c>
      <c r="D118" s="17">
        <v>1</v>
      </c>
      <c r="E118" s="17">
        <v>11</v>
      </c>
      <c r="F118" s="17" t="s">
        <v>62</v>
      </c>
      <c r="G118" s="17" t="s">
        <v>63</v>
      </c>
      <c r="H118" s="19">
        <v>122636</v>
      </c>
      <c r="I118" s="17">
        <v>999</v>
      </c>
      <c r="J118" s="17" t="s">
        <v>52</v>
      </c>
      <c r="K118" s="17" t="s">
        <v>50</v>
      </c>
      <c r="L118" s="17" t="s">
        <v>51</v>
      </c>
      <c r="M118" s="28">
        <f>SUM(H118)</f>
        <v>122636</v>
      </c>
    </row>
    <row r="119" spans="3:13" ht="9">
      <c r="C119" s="17"/>
      <c r="D119" s="17"/>
      <c r="E119" s="17"/>
      <c r="F119" s="17" t="s">
        <v>67</v>
      </c>
      <c r="G119" s="17" t="s">
        <v>68</v>
      </c>
      <c r="H119" s="19">
        <v>30000</v>
      </c>
      <c r="I119" s="17">
        <v>991</v>
      </c>
      <c r="J119" s="17" t="s">
        <v>52</v>
      </c>
      <c r="K119" s="17" t="s">
        <v>50</v>
      </c>
      <c r="L119" s="17" t="s">
        <v>51</v>
      </c>
      <c r="M119" s="28">
        <f>SUM(H119)</f>
        <v>30000</v>
      </c>
    </row>
    <row r="120" spans="3:13" ht="9">
      <c r="C120" s="17"/>
      <c r="D120" s="17"/>
      <c r="E120" s="17"/>
      <c r="F120" s="17"/>
      <c r="G120" s="17"/>
      <c r="H120" s="19"/>
      <c r="I120" s="17"/>
      <c r="J120" s="17"/>
      <c r="K120" s="17"/>
      <c r="L120" s="17"/>
      <c r="M120" s="28"/>
    </row>
    <row r="121" spans="3:13" ht="9">
      <c r="C121" s="17"/>
      <c r="D121" s="17"/>
      <c r="E121" s="17"/>
      <c r="F121" s="17"/>
      <c r="G121" s="17"/>
      <c r="H121" s="19"/>
      <c r="I121" s="17"/>
      <c r="J121" s="17"/>
      <c r="K121" s="17"/>
      <c r="L121" s="17"/>
      <c r="M121" s="28"/>
    </row>
    <row r="122" spans="3:13" ht="9">
      <c r="C122" s="17"/>
      <c r="D122" s="17"/>
      <c r="E122" s="17"/>
      <c r="F122" s="17"/>
      <c r="G122" s="17"/>
      <c r="H122" s="19"/>
      <c r="I122" s="17"/>
      <c r="J122" s="17"/>
      <c r="K122" s="17"/>
      <c r="L122" s="17"/>
      <c r="M122" s="28"/>
    </row>
    <row r="123" spans="7:8" ht="9">
      <c r="G123" s="29" t="s">
        <v>34</v>
      </c>
      <c r="H123" s="30">
        <f>SUM(H118:H122)</f>
        <v>152636</v>
      </c>
    </row>
    <row r="126" spans="3:13" ht="13.5" customHeight="1">
      <c r="C126" s="80" t="s">
        <v>69</v>
      </c>
      <c r="D126" s="81"/>
      <c r="E126" s="81"/>
      <c r="F126" s="81"/>
      <c r="G126" s="81"/>
      <c r="H126" s="81"/>
      <c r="I126" s="81"/>
      <c r="J126" s="81"/>
      <c r="K126" s="81"/>
      <c r="L126" s="81"/>
      <c r="M126" s="82"/>
    </row>
    <row r="127" spans="3:13" ht="60" customHeight="1">
      <c r="C127" s="77" t="s">
        <v>97</v>
      </c>
      <c r="D127" s="78"/>
      <c r="E127" s="78"/>
      <c r="F127" s="78"/>
      <c r="G127" s="78"/>
      <c r="H127" s="78"/>
      <c r="I127" s="78"/>
      <c r="J127" s="78"/>
      <c r="K127" s="78"/>
      <c r="L127" s="78"/>
      <c r="M127" s="79"/>
    </row>
    <row r="128" spans="3:13" ht="14.25" customHeight="1">
      <c r="C128" s="34"/>
      <c r="D128" s="35"/>
      <c r="E128" s="35"/>
      <c r="F128" s="35"/>
      <c r="G128" s="35"/>
      <c r="H128" s="35"/>
      <c r="I128" s="35"/>
      <c r="J128" s="35"/>
      <c r="K128" s="35"/>
      <c r="L128" s="35"/>
      <c r="M128" s="35"/>
    </row>
    <row r="129" spans="3:13" ht="14.25" customHeight="1">
      <c r="C129" s="34"/>
      <c r="D129" s="35"/>
      <c r="E129" s="35"/>
      <c r="F129" s="35"/>
      <c r="G129" s="35"/>
      <c r="H129" s="35"/>
      <c r="I129" s="35"/>
      <c r="J129" s="35"/>
      <c r="K129" s="35"/>
      <c r="L129" s="35"/>
      <c r="M129" s="35"/>
    </row>
    <row r="130" spans="3:13" ht="10.5" customHeight="1">
      <c r="C130" s="34"/>
      <c r="D130" s="35"/>
      <c r="E130" s="35"/>
      <c r="F130" s="35"/>
      <c r="G130" s="35"/>
      <c r="H130" s="35"/>
      <c r="I130" s="35"/>
      <c r="J130" s="35"/>
      <c r="K130" s="35"/>
      <c r="L130" s="35"/>
      <c r="M130" s="35"/>
    </row>
    <row r="133" spans="3:13" ht="9">
      <c r="C133" s="75" t="s">
        <v>70</v>
      </c>
      <c r="D133" s="75"/>
      <c r="E133" s="75"/>
      <c r="F133" s="75"/>
      <c r="G133" s="75"/>
      <c r="I133" s="75" t="s">
        <v>76</v>
      </c>
      <c r="J133" s="75"/>
      <c r="K133" s="75"/>
      <c r="L133" s="75"/>
      <c r="M133" s="75"/>
    </row>
    <row r="134" spans="3:13" ht="9">
      <c r="C134" s="75" t="s">
        <v>71</v>
      </c>
      <c r="D134" s="75"/>
      <c r="E134" s="75"/>
      <c r="F134" s="75"/>
      <c r="G134" s="36" t="s">
        <v>75</v>
      </c>
      <c r="I134" s="76" t="s">
        <v>71</v>
      </c>
      <c r="J134" s="76"/>
      <c r="K134" s="76"/>
      <c r="L134" s="76"/>
      <c r="M134" s="37" t="s">
        <v>75</v>
      </c>
    </row>
    <row r="135" spans="3:13" ht="9">
      <c r="C135" s="55" t="s">
        <v>72</v>
      </c>
      <c r="D135" s="55"/>
      <c r="E135" s="55"/>
      <c r="F135" s="55"/>
      <c r="G135" s="17">
        <v>1</v>
      </c>
      <c r="I135" s="55" t="s">
        <v>77</v>
      </c>
      <c r="J135" s="55"/>
      <c r="K135" s="55"/>
      <c r="L135" s="55"/>
      <c r="M135" s="17">
        <v>3</v>
      </c>
    </row>
    <row r="136" spans="3:13" ht="9">
      <c r="C136" s="55" t="s">
        <v>73</v>
      </c>
      <c r="D136" s="55"/>
      <c r="E136" s="55"/>
      <c r="F136" s="55"/>
      <c r="G136" s="17">
        <v>2</v>
      </c>
      <c r="I136" s="55" t="s">
        <v>78</v>
      </c>
      <c r="J136" s="55"/>
      <c r="K136" s="55"/>
      <c r="L136" s="55"/>
      <c r="M136" s="17">
        <v>4</v>
      </c>
    </row>
    <row r="137" spans="3:13" ht="9">
      <c r="C137" s="55" t="s">
        <v>74</v>
      </c>
      <c r="D137" s="55"/>
      <c r="E137" s="55"/>
      <c r="F137" s="55"/>
      <c r="G137" s="17">
        <f>SUM(G135:G136)</f>
        <v>3</v>
      </c>
      <c r="I137" s="55" t="s">
        <v>79</v>
      </c>
      <c r="J137" s="55"/>
      <c r="K137" s="55"/>
      <c r="L137" s="55"/>
      <c r="M137" s="17">
        <v>5</v>
      </c>
    </row>
    <row r="138" spans="9:13" ht="9">
      <c r="I138" s="62" t="s">
        <v>80</v>
      </c>
      <c r="J138" s="62"/>
      <c r="K138" s="62"/>
      <c r="L138" s="62"/>
      <c r="M138" s="17">
        <f>SUM(M135:M137)</f>
        <v>12</v>
      </c>
    </row>
    <row r="141" spans="3:17" ht="9">
      <c r="C141" s="63" t="s">
        <v>81</v>
      </c>
      <c r="D141" s="64"/>
      <c r="E141" s="64"/>
      <c r="F141" s="64"/>
      <c r="G141" s="64"/>
      <c r="H141" s="64"/>
      <c r="I141" s="64"/>
      <c r="J141" s="64"/>
      <c r="K141" s="64"/>
      <c r="L141" s="64"/>
      <c r="M141" s="64"/>
      <c r="N141" s="38"/>
      <c r="O141" s="38"/>
      <c r="P141" s="38"/>
      <c r="Q141" s="39"/>
    </row>
    <row r="142" spans="3:17" ht="9">
      <c r="C142" s="65" t="s">
        <v>82</v>
      </c>
      <c r="D142" s="66"/>
      <c r="E142" s="66"/>
      <c r="F142" s="66"/>
      <c r="G142" s="66"/>
      <c r="H142" s="66"/>
      <c r="I142" s="66"/>
      <c r="J142" s="66"/>
      <c r="K142" s="66"/>
      <c r="L142" s="66"/>
      <c r="M142" s="66"/>
      <c r="N142" s="40"/>
      <c r="O142" s="40"/>
      <c r="P142" s="40"/>
      <c r="Q142" s="41"/>
    </row>
    <row r="143" spans="3:17" ht="33.75" customHeight="1">
      <c r="C143" s="69" t="s">
        <v>83</v>
      </c>
      <c r="D143" s="70"/>
      <c r="E143" s="70"/>
      <c r="F143" s="70"/>
      <c r="G143" s="70"/>
      <c r="H143" s="70"/>
      <c r="I143" s="70"/>
      <c r="J143" s="70"/>
      <c r="K143" s="70"/>
      <c r="L143" s="70"/>
      <c r="M143" s="70"/>
      <c r="N143" s="70"/>
      <c r="O143" s="70"/>
      <c r="P143" s="70"/>
      <c r="Q143" s="71"/>
    </row>
    <row r="144" ht="9">
      <c r="C144" s="42"/>
    </row>
    <row r="145" spans="3:17" ht="9">
      <c r="C145" s="67" t="s">
        <v>84</v>
      </c>
      <c r="D145" s="68"/>
      <c r="E145" s="68"/>
      <c r="F145" s="68"/>
      <c r="G145" s="68"/>
      <c r="H145" s="68"/>
      <c r="I145" s="68"/>
      <c r="J145" s="68"/>
      <c r="K145" s="68"/>
      <c r="L145" s="68"/>
      <c r="M145" s="68"/>
      <c r="N145" s="38"/>
      <c r="O145" s="38"/>
      <c r="P145" s="38"/>
      <c r="Q145" s="39"/>
    </row>
    <row r="146" spans="3:17" s="14" customFormat="1" ht="61.5" customHeight="1">
      <c r="C146" s="72" t="s">
        <v>98</v>
      </c>
      <c r="D146" s="73"/>
      <c r="E146" s="73"/>
      <c r="F146" s="73"/>
      <c r="G146" s="73"/>
      <c r="H146" s="73"/>
      <c r="I146" s="73"/>
      <c r="J146" s="73"/>
      <c r="K146" s="73"/>
      <c r="L146" s="73"/>
      <c r="M146" s="73"/>
      <c r="N146" s="73"/>
      <c r="O146" s="73"/>
      <c r="P146" s="73"/>
      <c r="Q146" s="74"/>
    </row>
    <row r="147" spans="3:17" s="14" customFormat="1" ht="8.25" customHeight="1">
      <c r="C147" s="44"/>
      <c r="D147" s="44"/>
      <c r="E147" s="44"/>
      <c r="F147" s="44"/>
      <c r="G147" s="44"/>
      <c r="H147" s="44"/>
      <c r="I147" s="44"/>
      <c r="J147" s="44"/>
      <c r="K147" s="44"/>
      <c r="L147" s="44"/>
      <c r="M147" s="44"/>
      <c r="N147" s="44"/>
      <c r="O147" s="44"/>
      <c r="P147" s="44"/>
      <c r="Q147" s="44"/>
    </row>
    <row r="148" spans="6:9" ht="24.75" customHeight="1">
      <c r="F148" s="61" t="s">
        <v>85</v>
      </c>
      <c r="G148" s="61"/>
      <c r="H148" s="61"/>
      <c r="I148" s="61"/>
    </row>
    <row r="149" spans="6:9" ht="15" customHeight="1">
      <c r="F149" s="61" t="s">
        <v>86</v>
      </c>
      <c r="G149" s="61"/>
      <c r="H149" s="61"/>
      <c r="I149" s="61"/>
    </row>
  </sheetData>
  <sheetProtection/>
  <mergeCells count="87">
    <mergeCell ref="F149:I149"/>
    <mergeCell ref="M47:M48"/>
    <mergeCell ref="N47:P47"/>
    <mergeCell ref="Q47:Q48"/>
    <mergeCell ref="C93:E93"/>
    <mergeCell ref="F93:F94"/>
    <mergeCell ref="G93:G94"/>
    <mergeCell ref="H93:H94"/>
    <mergeCell ref="I93:I94"/>
    <mergeCell ref="J93:J94"/>
    <mergeCell ref="K93:K94"/>
    <mergeCell ref="L93:L94"/>
    <mergeCell ref="M93:M94"/>
    <mergeCell ref="N93:P93"/>
    <mergeCell ref="Q93:Q94"/>
    <mergeCell ref="J116:J117"/>
    <mergeCell ref="C32:Q32"/>
    <mergeCell ref="C38:Q38"/>
    <mergeCell ref="C39:Q39"/>
    <mergeCell ref="C70:Q70"/>
    <mergeCell ref="C55:Q55"/>
    <mergeCell ref="C62:Q62"/>
    <mergeCell ref="C68:Q68"/>
    <mergeCell ref="C69:Q69"/>
    <mergeCell ref="C47:E47"/>
    <mergeCell ref="F47:F48"/>
    <mergeCell ref="G47:G48"/>
    <mergeCell ref="H47:H48"/>
    <mergeCell ref="I47:I48"/>
    <mergeCell ref="J47:J48"/>
    <mergeCell ref="K47:K48"/>
    <mergeCell ref="L47:L48"/>
    <mergeCell ref="K15:K16"/>
    <mergeCell ref="L15:L16"/>
    <mergeCell ref="M15:M16"/>
    <mergeCell ref="C31:Q31"/>
    <mergeCell ref="F15:F16"/>
    <mergeCell ref="G15:G16"/>
    <mergeCell ref="H15:H16"/>
    <mergeCell ref="I15:I16"/>
    <mergeCell ref="J15:J16"/>
    <mergeCell ref="K116:K117"/>
    <mergeCell ref="L116:L117"/>
    <mergeCell ref="M116:M117"/>
    <mergeCell ref="C80:Q80"/>
    <mergeCell ref="C103:Q103"/>
    <mergeCell ref="C104:Q104"/>
    <mergeCell ref="C116:E116"/>
    <mergeCell ref="F116:F117"/>
    <mergeCell ref="G116:G117"/>
    <mergeCell ref="H116:H117"/>
    <mergeCell ref="I116:I117"/>
    <mergeCell ref="C127:M127"/>
    <mergeCell ref="C133:G133"/>
    <mergeCell ref="C134:F134"/>
    <mergeCell ref="C135:F135"/>
    <mergeCell ref="C126:M126"/>
    <mergeCell ref="C136:F136"/>
    <mergeCell ref="C137:F137"/>
    <mergeCell ref="I133:M133"/>
    <mergeCell ref="I134:L134"/>
    <mergeCell ref="I135:L135"/>
    <mergeCell ref="I136:L136"/>
    <mergeCell ref="I137:L137"/>
    <mergeCell ref="F148:I148"/>
    <mergeCell ref="I138:L138"/>
    <mergeCell ref="C141:M141"/>
    <mergeCell ref="C142:M142"/>
    <mergeCell ref="C145:M145"/>
    <mergeCell ref="C143:Q143"/>
    <mergeCell ref="C146:Q146"/>
    <mergeCell ref="C5:L5"/>
    <mergeCell ref="C30:Q30"/>
    <mergeCell ref="C115:M115"/>
    <mergeCell ref="C3:L4"/>
    <mergeCell ref="C7:F7"/>
    <mergeCell ref="C8:F8"/>
    <mergeCell ref="C9:F9"/>
    <mergeCell ref="C10:F10"/>
    <mergeCell ref="C11:F11"/>
    <mergeCell ref="C12:F12"/>
    <mergeCell ref="C13:F13"/>
    <mergeCell ref="C19:Q19"/>
    <mergeCell ref="C25:Q25"/>
    <mergeCell ref="Q15:Q16"/>
    <mergeCell ref="C15:E15"/>
    <mergeCell ref="N15:P15"/>
  </mergeCells>
  <printOptions/>
  <pageMargins left="0.7" right="0.7" top="0.75" bottom="0.75" header="0.3" footer="0.3"/>
  <pageSetup horizontalDpi="600" verticalDpi="600" orientation="landscape" paperSize="5"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gbastidas</cp:lastModifiedBy>
  <cp:lastPrinted>2013-08-01T21:39:14Z</cp:lastPrinted>
  <dcterms:created xsi:type="dcterms:W3CDTF">2013-07-10T19:35:27Z</dcterms:created>
  <dcterms:modified xsi:type="dcterms:W3CDTF">2013-09-25T15:21:01Z</dcterms:modified>
  <cp:category/>
  <cp:version/>
  <cp:contentType/>
  <cp:contentStatus/>
</cp:coreProperties>
</file>